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ню 1-3" sheetId="1" r:id="rId1"/>
    <sheet name="Меню 3-7" sheetId="2" r:id="rId2"/>
    <sheet name="МЕНЮ раскладка (2)" sheetId="5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5" i="1" l="1"/>
  <c r="G5" i="1"/>
  <c r="F5" i="1"/>
  <c r="E5" i="1"/>
  <c r="F8" i="1" l="1"/>
  <c r="G8" i="1"/>
  <c r="H8" i="1"/>
  <c r="E8" i="1"/>
  <c r="C50" i="5" l="1"/>
  <c r="C51" i="5"/>
  <c r="C52" i="5"/>
  <c r="C53" i="5"/>
  <c r="C49" i="5"/>
  <c r="F28" i="1" l="1"/>
  <c r="G28" i="1"/>
  <c r="H28" i="1"/>
  <c r="E28" i="1"/>
  <c r="D25" i="5" l="1"/>
  <c r="D26" i="5"/>
  <c r="D27" i="5"/>
  <c r="D28" i="5"/>
  <c r="D24" i="5"/>
  <c r="F24" i="1" l="1"/>
  <c r="G24" i="1"/>
  <c r="H24" i="1"/>
  <c r="E24" i="1"/>
  <c r="F23" i="1"/>
  <c r="G23" i="1"/>
  <c r="H23" i="1"/>
  <c r="E23" i="1"/>
  <c r="H6" i="1" l="1"/>
  <c r="F6" i="1"/>
  <c r="G6" i="1"/>
  <c r="E6" i="1"/>
  <c r="F18" i="1" l="1"/>
  <c r="G18" i="1"/>
  <c r="H18" i="1"/>
  <c r="E18" i="1"/>
  <c r="F15" i="1"/>
  <c r="G15" i="1"/>
  <c r="G21" i="1" s="1"/>
  <c r="H15" i="1"/>
  <c r="E15" i="1"/>
  <c r="G9" i="1"/>
  <c r="H9" i="1"/>
  <c r="E9" i="1"/>
  <c r="I31" i="2"/>
  <c r="H31" i="2"/>
  <c r="G31" i="2"/>
  <c r="F31" i="2"/>
  <c r="E31" i="2"/>
  <c r="D31" i="2"/>
  <c r="I25" i="2"/>
  <c r="H25" i="2"/>
  <c r="G25" i="2"/>
  <c r="F25" i="2"/>
  <c r="E25" i="2"/>
  <c r="D25" i="2"/>
  <c r="I21" i="2"/>
  <c r="H21" i="2"/>
  <c r="G21" i="2"/>
  <c r="F21" i="2"/>
  <c r="E21" i="2"/>
  <c r="D21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F31" i="1"/>
  <c r="H31" i="1"/>
  <c r="I31" i="1"/>
  <c r="E25" i="1"/>
  <c r="F25" i="1"/>
  <c r="G25" i="1"/>
  <c r="H25" i="1"/>
  <c r="I25" i="1"/>
  <c r="D25" i="1"/>
  <c r="D31" i="1"/>
  <c r="F21" i="1"/>
  <c r="I21" i="1"/>
  <c r="D21" i="1"/>
  <c r="F9" i="1"/>
  <c r="I9" i="1"/>
  <c r="I12" i="1" s="1"/>
  <c r="D9" i="1"/>
  <c r="I32" i="2" l="1"/>
  <c r="I32" i="1"/>
  <c r="G31" i="1"/>
  <c r="G32" i="1" s="1"/>
  <c r="E31" i="1"/>
  <c r="H21" i="1"/>
  <c r="H32" i="1" s="1"/>
  <c r="E32" i="2"/>
  <c r="E21" i="1"/>
  <c r="G32" i="2"/>
  <c r="H32" i="2"/>
  <c r="F32" i="1"/>
  <c r="D32" i="1"/>
  <c r="F32" i="2"/>
  <c r="D32" i="2"/>
  <c r="I12" i="2"/>
  <c r="E32" i="1" l="1"/>
</calcChain>
</file>

<file path=xl/sharedStrings.xml><?xml version="1.0" encoding="utf-8"?>
<sst xmlns="http://schemas.openxmlformats.org/spreadsheetml/2006/main" count="197" uniqueCount="100">
  <si>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</si>
  <si>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</si>
  <si>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</si>
  <si>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</si>
  <si>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</si>
  <si>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</si>
  <si>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</si>
  <si>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</si>
  <si>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</si>
  <si>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Чай с молоком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</si>
  <si>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</si>
  <si>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</si>
  <si>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</si>
  <si>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</si>
  <si>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</si>
  <si>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</si>
  <si>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</si>
  <si>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</si>
  <si>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</si>
  <si>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199 т2</t>
  </si>
  <si>
    <t>№ 413</t>
  </si>
  <si>
    <t>№ 1</t>
  </si>
  <si>
    <t>Обед</t>
  </si>
  <si>
    <t>Хлеб ржаной</t>
  </si>
  <si>
    <t>№ 86</t>
  </si>
  <si>
    <t>Полдник</t>
  </si>
  <si>
    <t>Ужин</t>
  </si>
  <si>
    <t>Томаты свежие или в собственном соку</t>
  </si>
  <si>
    <t>№ 474</t>
  </si>
  <si>
    <t xml:space="preserve">ИТОГО ЗА ДЕНЬ: </t>
  </si>
  <si>
    <t>№ 274</t>
  </si>
  <si>
    <t>№ 441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</si>
  <si>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</si>
  <si>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</si>
  <si>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</si>
  <si>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</si>
  <si>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</si>
  <si>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</si>
  <si>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</si>
  <si>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Хлеб пшеничный (батон)</t>
  </si>
  <si>
    <t>Чай</t>
  </si>
  <si>
    <t>2 ЗАВТРАК</t>
  </si>
  <si>
    <t>ОБЕД</t>
  </si>
  <si>
    <t>Масло растительное</t>
  </si>
  <si>
    <t>Картофель</t>
  </si>
  <si>
    <t>Морковь</t>
  </si>
  <si>
    <t>Лук репчатый</t>
  </si>
  <si>
    <t>Мясо (говядина)</t>
  </si>
  <si>
    <t>(или цыплят бройлеров)</t>
  </si>
  <si>
    <t>ПОЛДНИК</t>
  </si>
  <si>
    <t>УЖИН</t>
  </si>
  <si>
    <t>Мука</t>
  </si>
  <si>
    <t>Яйцо (меланж)</t>
  </si>
  <si>
    <t xml:space="preserve">Суп картофельный с горохом, гренками, мясом </t>
  </si>
  <si>
    <t>Молоко кипяченое</t>
  </si>
  <si>
    <t>Капуста тушеная с мясом</t>
  </si>
  <si>
    <t>Кофейный напиток с молоком</t>
  </si>
  <si>
    <t>№ 120517-1</t>
  </si>
  <si>
    <t>№ 414</t>
  </si>
  <si>
    <t>Сыр Российский</t>
  </si>
  <si>
    <t>№ 386</t>
  </si>
  <si>
    <t>№ 87, 123</t>
  </si>
  <si>
    <t>№ 245</t>
  </si>
  <si>
    <t>Бутерброд с сыром Российским</t>
  </si>
  <si>
    <t>Суп картофельный с горохом и гренками</t>
  </si>
  <si>
    <t>Горох</t>
  </si>
  <si>
    <t>Печень говяжья</t>
  </si>
  <si>
    <t>Творог</t>
  </si>
  <si>
    <t>Капуста белокачанная свежая</t>
  </si>
  <si>
    <t>Морковь свежая</t>
  </si>
  <si>
    <t>Говядина</t>
  </si>
  <si>
    <t>Томат-паста</t>
  </si>
  <si>
    <t>90/10</t>
  </si>
  <si>
    <t>50/5</t>
  </si>
  <si>
    <t>Компот из свежих фруктов</t>
  </si>
  <si>
    <t>№ 390</t>
  </si>
  <si>
    <t>масло сливочное</t>
  </si>
  <si>
    <t>Сметана</t>
  </si>
  <si>
    <t>Печень тушеная в сметане</t>
  </si>
  <si>
    <t>Рис отварной</t>
  </si>
  <si>
    <t>Крупа рисовая</t>
  </si>
  <si>
    <t>Свежие фрукты</t>
  </si>
  <si>
    <t>Салат из моркови</t>
  </si>
  <si>
    <t>МЕНЮ-раскладка день 6 (шестой)</t>
  </si>
  <si>
    <t>День 6 (шестой)</t>
  </si>
  <si>
    <t>№ 42</t>
  </si>
  <si>
    <t>№ 332</t>
  </si>
  <si>
    <t>Каша пшеничная жидкая с сахаром и маслом</t>
  </si>
  <si>
    <t>Крупа пшеничная</t>
  </si>
  <si>
    <t>Фрукты свежие</t>
  </si>
  <si>
    <t>Сырники из творога с джемом</t>
  </si>
  <si>
    <t>Джем</t>
  </si>
  <si>
    <t>№ 02</t>
  </si>
  <si>
    <t>№ 15</t>
  </si>
  <si>
    <t>№ 25</t>
  </si>
  <si>
    <t>№ 72</t>
  </si>
  <si>
    <t>№ 66</t>
  </si>
  <si>
    <t>№ 18</t>
  </si>
  <si>
    <t>№ 58</t>
  </si>
  <si>
    <t>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</si>
</sst>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2" xfId="0" applyNumberFormat="1" applyBorder="1"/>
    <xf numFmtId="2" fontId="0" fillId="0" borderId="7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7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%20&#1051;&#1100;&#1074;&#1086;&#1074;&#1085;&#1072;\Desktop\&#1089;&#1086;&#1089;&#1090;&#1072;&#1074;&#1083;&#1077;&#1085;&#1080;&#1077;%20&#1084;&#1077;&#1085;&#1102;%202024\&#1052;&#1045;&#1053;&#1070;%20&#1087;&#1088;&#1077;&#1076;&#1074;&#1072;&#1088;&#1080;&#1090;&#1077;&#1083;&#1100;&#1085;&#1086;\&#1052;&#1077;&#1085;&#1102;%20&#1076;&#1077;&#1085;&#1100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1-3"/>
      <sheetName val="Меню 3-7"/>
      <sheetName val="МЕНЮ раскладка (2)"/>
    </sheetNames>
    <sheetDataSet>
      <sheetData sheetId="0"/>
      <sheetData sheetId="1">
        <row r="5">
          <cell r="E5">
            <v>4.4000000000000004</v>
          </cell>
          <cell r="F5">
            <v>4.5</v>
          </cell>
          <cell r="G5">
            <v>26.9</v>
          </cell>
          <cell r="H5">
            <v>182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tabSelected="1" workbookViewId="0">
      <selection activeCell="K29" sqref="K29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5" width="9.28515625" bestFit="1" customWidth="1"/>
    <col min="6" max="6" width="10.5703125" bestFit="1" customWidth="1"/>
    <col min="7" max="7" width="9.28515625" bestFit="1" customWidth="1"/>
    <col min="8" max="8" width="9.5703125" bestFit="1" customWidth="1"/>
    <col min="9" max="9" width="11.7109375" customWidth="1"/>
  </cols>
  <sheetData>
    <row r="1" spans="2:11" ht="15.75" x14ac:dyDescent="0.25">
      <c r="B1" s="48" t="s">
        <v>84</v>
      </c>
      <c r="C1" s="49"/>
      <c r="D1" s="49"/>
    </row>
    <row r="2" spans="2:11" ht="15.75" x14ac:dyDescent="0.25">
      <c r="B2" s="49" t="s">
        <v>32</v>
      </c>
      <c r="C2" s="49"/>
      <c r="D2" s="49"/>
    </row>
    <row r="3" spans="2:11" ht="45" x14ac:dyDescent="0.25">
      <c r="B3" s="50" t="s">
        <v>0</v>
      </c>
      <c r="C3" s="51" t="s">
        <v>1</v>
      </c>
      <c r="D3" s="50" t="s">
        <v>2</v>
      </c>
      <c r="E3" s="51" t="s">
        <v>3</v>
      </c>
      <c r="F3" s="51"/>
      <c r="G3" s="51"/>
      <c r="H3" s="50" t="s">
        <v>17</v>
      </c>
      <c r="I3" s="2" t="s">
        <v>4</v>
      </c>
      <c r="J3" s="2" t="s">
        <v>5</v>
      </c>
      <c r="K3" s="2" t="s">
        <v>6</v>
      </c>
    </row>
    <row r="4" spans="2:11" x14ac:dyDescent="0.25">
      <c r="B4" s="51"/>
      <c r="C4" s="51"/>
      <c r="D4" s="51"/>
      <c r="E4" s="3" t="s">
        <v>14</v>
      </c>
      <c r="F4" s="3" t="s">
        <v>15</v>
      </c>
      <c r="G4" s="3" t="s">
        <v>16</v>
      </c>
      <c r="H4" s="51"/>
      <c r="I4" s="3" t="s">
        <v>18</v>
      </c>
      <c r="J4" s="3"/>
      <c r="K4" s="3"/>
    </row>
    <row r="5" spans="2:11" x14ac:dyDescent="0.25">
      <c r="B5" s="4" t="s">
        <v>8</v>
      </c>
      <c r="C5" s="5" t="s">
        <v>87</v>
      </c>
      <c r="D5" s="5">
        <v>150</v>
      </c>
      <c r="E5" s="5">
        <f>'[1]Меню 3-7'!E5/200*150</f>
        <v>3.3000000000000003</v>
      </c>
      <c r="F5" s="5">
        <f>'[1]Меню 3-7'!F5/200*150</f>
        <v>3.375</v>
      </c>
      <c r="G5" s="5">
        <f>'[1]Меню 3-7'!G5/200*150</f>
        <v>20.174999999999997</v>
      </c>
      <c r="H5" s="5">
        <f>'[1]Меню 3-7'!H5/200*150</f>
        <v>136.5</v>
      </c>
      <c r="I5" s="6"/>
      <c r="J5" s="5" t="s">
        <v>19</v>
      </c>
      <c r="K5" s="5" t="s">
        <v>92</v>
      </c>
    </row>
    <row r="6" spans="2:11" x14ac:dyDescent="0.25">
      <c r="B6" s="4"/>
      <c r="C6" s="5" t="s">
        <v>9</v>
      </c>
      <c r="D6" s="5">
        <v>180</v>
      </c>
      <c r="E6" s="5">
        <f>'Меню 3-7'!E6/200*180</f>
        <v>2.403</v>
      </c>
      <c r="F6" s="17">
        <f>'Меню 3-7'!F6/200*180</f>
        <v>2.5199999999999996</v>
      </c>
      <c r="G6" s="17">
        <f>'Меню 3-7'!G6/200*180</f>
        <v>10.682999999999998</v>
      </c>
      <c r="H6" s="17">
        <f>'Меню 3-7'!H6/200*180</f>
        <v>12.879000000000001</v>
      </c>
      <c r="I6" s="6"/>
      <c r="J6" s="5" t="s">
        <v>20</v>
      </c>
      <c r="K6" s="5" t="s">
        <v>93</v>
      </c>
    </row>
    <row r="7" spans="2:11" x14ac:dyDescent="0.25">
      <c r="B7" s="4"/>
      <c r="C7" s="5" t="s">
        <v>11</v>
      </c>
      <c r="D7" s="5">
        <v>20</v>
      </c>
      <c r="E7" s="5">
        <v>1.6</v>
      </c>
      <c r="F7" s="5">
        <v>0.6</v>
      </c>
      <c r="G7" s="5">
        <v>10</v>
      </c>
      <c r="H7" s="5">
        <v>52</v>
      </c>
      <c r="I7" s="6"/>
      <c r="J7" s="5" t="s">
        <v>21</v>
      </c>
      <c r="K7" s="5"/>
    </row>
    <row r="8" spans="2:11" ht="15.75" thickBot="1" x14ac:dyDescent="0.3">
      <c r="B8" s="7"/>
      <c r="C8" s="8" t="s">
        <v>59</v>
      </c>
      <c r="D8" s="8">
        <v>5</v>
      </c>
      <c r="E8" s="34">
        <f>'Меню 3-7'!E8/12*5</f>
        <v>1.1583333333333332</v>
      </c>
      <c r="F8" s="34">
        <f>'Меню 3-7'!F8/12*5</f>
        <v>1.4749999999999999</v>
      </c>
      <c r="G8" s="34">
        <f>'Меню 3-7'!G8/12*5</f>
        <v>0</v>
      </c>
      <c r="H8" s="34">
        <f>'Меню 3-7'!H8/12*5</f>
        <v>18</v>
      </c>
      <c r="I8" s="9"/>
      <c r="J8" s="8" t="s">
        <v>21</v>
      </c>
      <c r="K8" s="8"/>
    </row>
    <row r="9" spans="2:11" ht="16.5" thickTop="1" thickBot="1" x14ac:dyDescent="0.3">
      <c r="B9" s="10"/>
      <c r="C9" s="11" t="s">
        <v>13</v>
      </c>
      <c r="D9" s="12">
        <f>SUM(D5:D8)</f>
        <v>355</v>
      </c>
      <c r="E9" s="18">
        <f t="shared" ref="E9:I9" si="0">SUM(E5:E8)</f>
        <v>8.461333333333334</v>
      </c>
      <c r="F9" s="18">
        <f t="shared" si="0"/>
        <v>7.9699999999999989</v>
      </c>
      <c r="G9" s="18">
        <f t="shared" si="0"/>
        <v>40.857999999999997</v>
      </c>
      <c r="H9" s="18">
        <f t="shared" si="0"/>
        <v>219.37899999999999</v>
      </c>
      <c r="I9" s="11">
        <f t="shared" si="0"/>
        <v>0</v>
      </c>
      <c r="J9" s="13"/>
      <c r="K9" s="14"/>
    </row>
    <row r="10" spans="2:11" ht="7.5" customHeight="1" thickTop="1" x14ac:dyDescent="0.25">
      <c r="B10" s="55"/>
      <c r="C10" s="53"/>
      <c r="D10" s="53"/>
      <c r="E10" s="53"/>
      <c r="F10" s="53"/>
      <c r="G10" s="53"/>
      <c r="H10" s="53"/>
      <c r="I10" s="53"/>
      <c r="J10" s="53"/>
      <c r="K10" s="54"/>
    </row>
    <row r="11" spans="2:11" ht="15.75" thickBot="1" x14ac:dyDescent="0.3">
      <c r="B11" s="7" t="s">
        <v>10</v>
      </c>
      <c r="C11" s="8" t="s">
        <v>89</v>
      </c>
      <c r="D11" s="8">
        <v>130</v>
      </c>
      <c r="E11" s="8">
        <v>1.6</v>
      </c>
      <c r="F11" s="8">
        <v>0.8</v>
      </c>
      <c r="G11" s="8">
        <v>16.2</v>
      </c>
      <c r="H11" s="8">
        <v>94</v>
      </c>
      <c r="I11" s="9"/>
      <c r="J11" s="8"/>
      <c r="K11" s="8"/>
    </row>
    <row r="12" spans="2:11" ht="16.5" thickTop="1" thickBot="1" x14ac:dyDescent="0.3">
      <c r="B12" s="10"/>
      <c r="C12" s="11" t="s">
        <v>13</v>
      </c>
      <c r="D12" s="12">
        <f>D11</f>
        <v>130</v>
      </c>
      <c r="E12" s="12">
        <f t="shared" ref="E12:H12" si="1">E11</f>
        <v>1.6</v>
      </c>
      <c r="F12" s="12">
        <f t="shared" si="1"/>
        <v>0.8</v>
      </c>
      <c r="G12" s="12">
        <f t="shared" si="1"/>
        <v>16.2</v>
      </c>
      <c r="H12" s="12">
        <f t="shared" si="1"/>
        <v>94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2"/>
      <c r="C13" s="53"/>
      <c r="D13" s="53"/>
      <c r="E13" s="53"/>
      <c r="F13" s="53"/>
      <c r="G13" s="53"/>
      <c r="H13" s="53"/>
      <c r="I13" s="53"/>
      <c r="J13" s="53"/>
      <c r="K13" s="54"/>
    </row>
    <row r="14" spans="2:11" x14ac:dyDescent="0.25">
      <c r="B14" s="4" t="s">
        <v>22</v>
      </c>
      <c r="C14" s="5" t="s">
        <v>82</v>
      </c>
      <c r="D14" s="5">
        <v>40</v>
      </c>
      <c r="E14" s="5">
        <v>0.5</v>
      </c>
      <c r="F14" s="5">
        <v>0.6</v>
      </c>
      <c r="G14" s="5">
        <v>1.8</v>
      </c>
      <c r="H14" s="5">
        <v>14.9</v>
      </c>
      <c r="I14" s="6"/>
      <c r="J14" s="5" t="s">
        <v>85</v>
      </c>
      <c r="K14" s="5"/>
    </row>
    <row r="15" spans="2:11" x14ac:dyDescent="0.25">
      <c r="B15" s="5"/>
      <c r="C15" s="5" t="s">
        <v>53</v>
      </c>
      <c r="D15" s="5">
        <v>160</v>
      </c>
      <c r="E15" s="5">
        <f>'Меню 3-7'!E15/200*160</f>
        <v>3.2640000000000002</v>
      </c>
      <c r="F15" s="5">
        <f>'Меню 3-7'!F15/200*160</f>
        <v>3.5680000000000001</v>
      </c>
      <c r="G15" s="5">
        <f>'Меню 3-7'!G15/200*160</f>
        <v>20.175999999999998</v>
      </c>
      <c r="H15" s="5">
        <f>'Меню 3-7'!H15/200*160</f>
        <v>149.36000000000001</v>
      </c>
      <c r="I15" s="6"/>
      <c r="J15" s="5" t="s">
        <v>24</v>
      </c>
      <c r="K15" s="5" t="s">
        <v>94</v>
      </c>
    </row>
    <row r="16" spans="2:11" x14ac:dyDescent="0.25">
      <c r="B16" s="5"/>
      <c r="C16" s="5" t="s">
        <v>78</v>
      </c>
      <c r="D16" s="5">
        <v>60</v>
      </c>
      <c r="E16" s="5">
        <v>10.32</v>
      </c>
      <c r="F16" s="5">
        <v>5.62</v>
      </c>
      <c r="G16" s="5">
        <v>6.98</v>
      </c>
      <c r="H16" s="5">
        <v>118</v>
      </c>
      <c r="I16" s="6"/>
      <c r="J16" s="5"/>
      <c r="K16" s="5" t="s">
        <v>95</v>
      </c>
    </row>
    <row r="17" spans="2:11" x14ac:dyDescent="0.25">
      <c r="B17" s="5"/>
      <c r="C17" s="5" t="s">
        <v>79</v>
      </c>
      <c r="D17" s="5">
        <v>120</v>
      </c>
      <c r="E17" s="5">
        <v>2.4</v>
      </c>
      <c r="F17" s="5">
        <v>3.6</v>
      </c>
      <c r="G17" s="5">
        <v>24.4</v>
      </c>
      <c r="H17" s="5">
        <v>139.80000000000001</v>
      </c>
      <c r="I17" s="6"/>
      <c r="J17" s="5" t="s">
        <v>86</v>
      </c>
      <c r="K17" s="5" t="s">
        <v>96</v>
      </c>
    </row>
    <row r="18" spans="2:11" x14ac:dyDescent="0.25">
      <c r="B18" s="5"/>
      <c r="C18" s="5" t="s">
        <v>74</v>
      </c>
      <c r="D18" s="5">
        <v>150</v>
      </c>
      <c r="E18" s="5">
        <f>'Меню 3-7'!E18/200*150</f>
        <v>0.33</v>
      </c>
      <c r="F18" s="5">
        <f>'Меню 3-7'!F18/200*150</f>
        <v>0.45</v>
      </c>
      <c r="G18" s="5">
        <f>'Меню 3-7'!G18/200*150</f>
        <v>20.82</v>
      </c>
      <c r="H18" s="5">
        <f>'Меню 3-7'!H18/200*150</f>
        <v>84.749999999999986</v>
      </c>
      <c r="I18" s="5">
        <v>35</v>
      </c>
      <c r="J18" s="5" t="s">
        <v>75</v>
      </c>
      <c r="K18" s="5" t="s">
        <v>97</v>
      </c>
    </row>
    <row r="19" spans="2:11" x14ac:dyDescent="0.25">
      <c r="B19" s="5"/>
      <c r="C19" s="5" t="s">
        <v>23</v>
      </c>
      <c r="D19" s="5">
        <v>40</v>
      </c>
      <c r="E19" s="5">
        <v>2.66</v>
      </c>
      <c r="F19" s="5">
        <v>0.44</v>
      </c>
      <c r="G19" s="5">
        <v>16.399999999999999</v>
      </c>
      <c r="H19" s="5">
        <v>80</v>
      </c>
      <c r="I19" s="6"/>
      <c r="J19" s="5"/>
      <c r="K19" s="5"/>
    </row>
    <row r="20" spans="2:11" ht="15.75" thickBot="1" x14ac:dyDescent="0.3">
      <c r="B20" s="8"/>
      <c r="C20" s="8" t="s">
        <v>11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13</v>
      </c>
      <c r="D21" s="12">
        <f t="shared" ref="D21:I21" si="3">SUM(D14:D20)</f>
        <v>590</v>
      </c>
      <c r="E21" s="12">
        <f t="shared" si="3"/>
        <v>21.073999999999998</v>
      </c>
      <c r="F21" s="12">
        <f t="shared" si="3"/>
        <v>14.877999999999998</v>
      </c>
      <c r="G21" s="12">
        <f t="shared" si="3"/>
        <v>100.57599999999999</v>
      </c>
      <c r="H21" s="12">
        <f t="shared" si="3"/>
        <v>638.80999999999995</v>
      </c>
      <c r="I21" s="12">
        <f t="shared" si="3"/>
        <v>35</v>
      </c>
      <c r="J21" s="13"/>
      <c r="K21" s="14"/>
    </row>
    <row r="22" spans="2:11" ht="9.75" customHeight="1" thickTop="1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4"/>
    </row>
    <row r="23" spans="2:11" x14ac:dyDescent="0.25">
      <c r="B23" s="4" t="s">
        <v>25</v>
      </c>
      <c r="C23" s="5" t="s">
        <v>54</v>
      </c>
      <c r="D23" s="5">
        <v>150</v>
      </c>
      <c r="E23" s="5">
        <f>'Меню 3-7'!E23/180*150</f>
        <v>4.3499999999999996</v>
      </c>
      <c r="F23" s="17">
        <f>'Меню 3-7'!F23/180*150</f>
        <v>5.4166666666666661</v>
      </c>
      <c r="G23" s="5">
        <f>'Меню 3-7'!G23/180*150</f>
        <v>6.2999999999999989</v>
      </c>
      <c r="H23" s="36">
        <f>'Меню 3-7'!H23/180*150</f>
        <v>76.666666666666657</v>
      </c>
      <c r="I23" s="6"/>
      <c r="J23" s="5"/>
      <c r="K23" s="5"/>
    </row>
    <row r="24" spans="2:11" ht="15.75" thickBot="1" x14ac:dyDescent="0.3">
      <c r="B24" s="7"/>
      <c r="C24" s="8" t="s">
        <v>90</v>
      </c>
      <c r="D24" s="8">
        <v>55</v>
      </c>
      <c r="E24" s="8">
        <f>'Меню 3-7'!E24/100*60</f>
        <v>6.84</v>
      </c>
      <c r="F24" s="34">
        <f>'Меню 3-7'!F24/100*60</f>
        <v>7.6020000000000003</v>
      </c>
      <c r="G24" s="8">
        <f>'Меню 3-7'!G24/100*60</f>
        <v>15.3</v>
      </c>
      <c r="H24" s="37">
        <f>'Меню 3-7'!H24/100*60</f>
        <v>150</v>
      </c>
      <c r="I24" s="9"/>
      <c r="J24" s="8" t="s">
        <v>28</v>
      </c>
      <c r="K24" s="8"/>
    </row>
    <row r="25" spans="2:11" ht="16.5" thickTop="1" thickBot="1" x14ac:dyDescent="0.3">
      <c r="B25" s="15"/>
      <c r="C25" s="11" t="s">
        <v>13</v>
      </c>
      <c r="D25" s="13">
        <f>SUM(D23:D24)</f>
        <v>205</v>
      </c>
      <c r="E25" s="13">
        <f t="shared" ref="E25:I25" si="4">SUM(E23:E24)</f>
        <v>11.19</v>
      </c>
      <c r="F25" s="35">
        <f t="shared" si="4"/>
        <v>13.018666666666666</v>
      </c>
      <c r="G25" s="13">
        <f t="shared" si="4"/>
        <v>21.6</v>
      </c>
      <c r="H25" s="38">
        <f t="shared" si="4"/>
        <v>226.66666666666666</v>
      </c>
      <c r="I25" s="13">
        <f t="shared" si="4"/>
        <v>0</v>
      </c>
      <c r="J25" s="13"/>
      <c r="K25" s="14"/>
    </row>
    <row r="26" spans="2:11" ht="7.5" customHeight="1" thickTop="1" x14ac:dyDescent="0.25">
      <c r="B26" s="52"/>
      <c r="C26" s="53"/>
      <c r="D26" s="53"/>
      <c r="E26" s="53"/>
      <c r="F26" s="53"/>
      <c r="G26" s="53"/>
      <c r="H26" s="53"/>
      <c r="I26" s="53"/>
      <c r="J26" s="53"/>
      <c r="K26" s="54"/>
    </row>
    <row r="27" spans="2:11" x14ac:dyDescent="0.25">
      <c r="B27" s="4" t="s">
        <v>26</v>
      </c>
      <c r="C27" s="5" t="s">
        <v>55</v>
      </c>
      <c r="D27" s="5">
        <v>150</v>
      </c>
      <c r="E27" s="5">
        <v>4.3899999999999997</v>
      </c>
      <c r="F27" s="5">
        <v>7.3</v>
      </c>
      <c r="G27" s="5">
        <v>19.2</v>
      </c>
      <c r="H27" s="5">
        <v>137.80000000000001</v>
      </c>
      <c r="I27" s="6"/>
      <c r="J27" s="5" t="s">
        <v>30</v>
      </c>
      <c r="K27" s="5" t="s">
        <v>98</v>
      </c>
    </row>
    <row r="28" spans="2:11" x14ac:dyDescent="0.25">
      <c r="B28" s="5"/>
      <c r="C28" s="5" t="s">
        <v>27</v>
      </c>
      <c r="D28" s="5">
        <v>50</v>
      </c>
      <c r="E28" s="17">
        <f>'Меню 3-7'!E28/70*50</f>
        <v>1.1285714285714286</v>
      </c>
      <c r="F28" s="17">
        <f>'Меню 3-7'!F28/70*50</f>
        <v>0</v>
      </c>
      <c r="G28" s="17">
        <f>'Меню 3-7'!G28/70*50</f>
        <v>0.52857142857142858</v>
      </c>
      <c r="H28" s="17">
        <f>'Меню 3-7'!H28/70*50</f>
        <v>6.4285714285714279</v>
      </c>
      <c r="I28" s="6"/>
      <c r="J28" s="5"/>
      <c r="K28" s="5"/>
    </row>
    <row r="29" spans="2:11" x14ac:dyDescent="0.25">
      <c r="B29" s="5"/>
      <c r="C29" s="5" t="s">
        <v>56</v>
      </c>
      <c r="D29" s="5">
        <v>180</v>
      </c>
      <c r="E29" s="5">
        <v>1.08</v>
      </c>
      <c r="F29" s="17">
        <v>1.1499999999999999</v>
      </c>
      <c r="G29" s="17">
        <v>10.68</v>
      </c>
      <c r="H29" s="5">
        <v>57.51</v>
      </c>
      <c r="I29" s="6"/>
      <c r="J29" s="5" t="s">
        <v>31</v>
      </c>
      <c r="K29" s="5" t="s">
        <v>99</v>
      </c>
    </row>
    <row r="30" spans="2:11" ht="15.75" thickBot="1" x14ac:dyDescent="0.3">
      <c r="B30" s="8"/>
      <c r="C30" s="8" t="s">
        <v>11</v>
      </c>
      <c r="D30" s="8">
        <v>20</v>
      </c>
      <c r="E30" s="8">
        <v>1.6</v>
      </c>
      <c r="F30" s="8">
        <v>0.6</v>
      </c>
      <c r="G30" s="8">
        <v>10</v>
      </c>
      <c r="H30" s="8">
        <v>52</v>
      </c>
      <c r="I30" s="9"/>
      <c r="J30" s="8"/>
      <c r="K30" s="8"/>
    </row>
    <row r="31" spans="2:11" ht="16.5" thickTop="1" thickBot="1" x14ac:dyDescent="0.3">
      <c r="B31" s="15"/>
      <c r="C31" s="11" t="s">
        <v>13</v>
      </c>
      <c r="D31" s="12">
        <f>SUM(D27:D30)</f>
        <v>400</v>
      </c>
      <c r="E31" s="18">
        <f t="shared" ref="E31:I31" si="5">SUM(E27:E30)</f>
        <v>8.1985714285714284</v>
      </c>
      <c r="F31" s="18">
        <f t="shared" si="5"/>
        <v>9.0499999999999989</v>
      </c>
      <c r="G31" s="18">
        <f t="shared" si="5"/>
        <v>40.408571428571427</v>
      </c>
      <c r="H31" s="18">
        <f t="shared" si="5"/>
        <v>253.73857142857142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29</v>
      </c>
      <c r="D32" s="12">
        <f t="shared" ref="D32:I32" si="6">D9+D11+D21+D25+D31</f>
        <v>1680</v>
      </c>
      <c r="E32" s="18">
        <f t="shared" si="6"/>
        <v>50.52390476190476</v>
      </c>
      <c r="F32" s="18">
        <f t="shared" si="6"/>
        <v>45.716666666666661</v>
      </c>
      <c r="G32" s="18">
        <f t="shared" si="6"/>
        <v>219.64257142857142</v>
      </c>
      <c r="H32" s="18">
        <f t="shared" si="6"/>
        <v>1432.5942380952381</v>
      </c>
      <c r="I32" s="12">
        <f t="shared" si="6"/>
        <v>35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26:K26"/>
    <mergeCell ref="B22:K22"/>
    <mergeCell ref="B13:K13"/>
    <mergeCell ref="B10:K10"/>
    <mergeCell ref="E3:G3"/>
    <mergeCell ref="B1:D1"/>
    <mergeCell ref="B2:D2"/>
    <mergeCell ref="D3:D4"/>
    <mergeCell ref="C3:C4"/>
    <mergeCell ref="B3:B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K28" sqref="K28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</cols>
  <sheetData>
    <row r="1" spans="2:11" ht="15.75" x14ac:dyDescent="0.25">
      <c r="B1" s="48" t="s">
        <v>84</v>
      </c>
      <c r="C1" s="49"/>
      <c r="D1" s="49"/>
    </row>
    <row r="2" spans="2:11" ht="15.75" x14ac:dyDescent="0.25">
      <c r="B2" s="49" t="s">
        <v>7</v>
      </c>
      <c r="C2" s="49"/>
      <c r="D2" s="49"/>
    </row>
    <row r="3" spans="2:11" ht="45" x14ac:dyDescent="0.25">
      <c r="B3" s="50" t="s">
        <v>0</v>
      </c>
      <c r="C3" s="51" t="s">
        <v>1</v>
      </c>
      <c r="D3" s="50" t="s">
        <v>2</v>
      </c>
      <c r="E3" s="51" t="s">
        <v>3</v>
      </c>
      <c r="F3" s="51"/>
      <c r="G3" s="51"/>
      <c r="H3" s="50" t="s">
        <v>17</v>
      </c>
      <c r="I3" s="2" t="s">
        <v>4</v>
      </c>
      <c r="J3" s="2" t="s">
        <v>5</v>
      </c>
      <c r="K3" s="2" t="s">
        <v>6</v>
      </c>
    </row>
    <row r="4" spans="2:11" x14ac:dyDescent="0.25">
      <c r="B4" s="51"/>
      <c r="C4" s="51"/>
      <c r="D4" s="51"/>
      <c r="E4" s="3" t="s">
        <v>14</v>
      </c>
      <c r="F4" s="3" t="s">
        <v>15</v>
      </c>
      <c r="G4" s="3" t="s">
        <v>16</v>
      </c>
      <c r="H4" s="51"/>
      <c r="I4" s="3" t="s">
        <v>18</v>
      </c>
      <c r="J4" s="3"/>
      <c r="K4" s="3"/>
    </row>
    <row r="5" spans="2:11" x14ac:dyDescent="0.25">
      <c r="B5" s="4" t="s">
        <v>8</v>
      </c>
      <c r="C5" s="5" t="s">
        <v>87</v>
      </c>
      <c r="D5" s="5">
        <v>200</v>
      </c>
      <c r="E5" s="5">
        <v>4.4000000000000004</v>
      </c>
      <c r="F5" s="5">
        <v>4.5</v>
      </c>
      <c r="G5" s="5">
        <v>26.9</v>
      </c>
      <c r="H5" s="5">
        <v>182</v>
      </c>
      <c r="I5" s="6"/>
      <c r="J5" s="5" t="s">
        <v>19</v>
      </c>
      <c r="K5" s="5" t="s">
        <v>92</v>
      </c>
    </row>
    <row r="6" spans="2:11" x14ac:dyDescent="0.25">
      <c r="B6" s="4"/>
      <c r="C6" s="5" t="s">
        <v>9</v>
      </c>
      <c r="D6" s="5">
        <v>200</v>
      </c>
      <c r="E6" s="5">
        <v>2.67</v>
      </c>
      <c r="F6" s="5">
        <v>2.8</v>
      </c>
      <c r="G6" s="5">
        <v>11.87</v>
      </c>
      <c r="H6" s="5">
        <v>14.31</v>
      </c>
      <c r="I6" s="6"/>
      <c r="J6" s="5" t="s">
        <v>20</v>
      </c>
      <c r="K6" s="5" t="s">
        <v>93</v>
      </c>
    </row>
    <row r="7" spans="2:11" x14ac:dyDescent="0.25">
      <c r="B7" s="4"/>
      <c r="C7" s="5" t="s">
        <v>11</v>
      </c>
      <c r="D7" s="5">
        <v>30</v>
      </c>
      <c r="E7" s="5">
        <v>2.4</v>
      </c>
      <c r="F7" s="5">
        <v>0.9</v>
      </c>
      <c r="G7" s="5">
        <v>15</v>
      </c>
      <c r="H7" s="5">
        <v>78</v>
      </c>
      <c r="I7" s="6"/>
      <c r="J7" s="5" t="s">
        <v>21</v>
      </c>
      <c r="K7" s="5"/>
    </row>
    <row r="8" spans="2:11" ht="15.75" thickBot="1" x14ac:dyDescent="0.3">
      <c r="B8" s="7"/>
      <c r="C8" s="8" t="s">
        <v>59</v>
      </c>
      <c r="D8" s="8">
        <v>12</v>
      </c>
      <c r="E8" s="8">
        <v>2.78</v>
      </c>
      <c r="F8" s="8">
        <v>3.54</v>
      </c>
      <c r="G8" s="8">
        <v>0</v>
      </c>
      <c r="H8" s="8">
        <v>43.2</v>
      </c>
      <c r="I8" s="9"/>
      <c r="J8" s="8" t="s">
        <v>21</v>
      </c>
      <c r="K8" s="8"/>
    </row>
    <row r="9" spans="2:11" ht="16.5" thickTop="1" thickBot="1" x14ac:dyDescent="0.3">
      <c r="B9" s="10"/>
      <c r="C9" s="11" t="s">
        <v>13</v>
      </c>
      <c r="D9" s="12">
        <f>SUM(D5:D8)</f>
        <v>442</v>
      </c>
      <c r="E9" s="12">
        <f t="shared" ref="E9:I9" si="0">SUM(E5:E8)</f>
        <v>12.25</v>
      </c>
      <c r="F9" s="12">
        <f t="shared" si="0"/>
        <v>11.739999999999998</v>
      </c>
      <c r="G9" s="12">
        <f t="shared" si="0"/>
        <v>53.769999999999996</v>
      </c>
      <c r="H9" s="12">
        <f t="shared" si="0"/>
        <v>317.51</v>
      </c>
      <c r="I9" s="11">
        <f t="shared" si="0"/>
        <v>0</v>
      </c>
      <c r="J9" s="13"/>
      <c r="K9" s="14"/>
    </row>
    <row r="10" spans="2:11" ht="7.5" customHeight="1" thickTop="1" x14ac:dyDescent="0.25">
      <c r="B10" s="55"/>
      <c r="C10" s="53"/>
      <c r="D10" s="53"/>
      <c r="E10" s="53"/>
      <c r="F10" s="53"/>
      <c r="G10" s="53"/>
      <c r="H10" s="53"/>
      <c r="I10" s="53"/>
      <c r="J10" s="53"/>
      <c r="K10" s="54"/>
    </row>
    <row r="11" spans="2:11" ht="15.75" thickBot="1" x14ac:dyDescent="0.3">
      <c r="B11" s="7" t="s">
        <v>10</v>
      </c>
      <c r="C11" s="8" t="s">
        <v>89</v>
      </c>
      <c r="D11" s="8">
        <v>130</v>
      </c>
      <c r="E11" s="8">
        <v>1.6</v>
      </c>
      <c r="F11" s="8">
        <v>0.8</v>
      </c>
      <c r="G11" s="8">
        <v>16.2</v>
      </c>
      <c r="H11" s="8">
        <v>94</v>
      </c>
      <c r="I11" s="9"/>
      <c r="J11" s="8" t="s">
        <v>60</v>
      </c>
      <c r="K11" s="8"/>
    </row>
    <row r="12" spans="2:11" ht="16.5" thickTop="1" thickBot="1" x14ac:dyDescent="0.3">
      <c r="B12" s="10"/>
      <c r="C12" s="11" t="s">
        <v>13</v>
      </c>
      <c r="D12" s="12">
        <f>D11</f>
        <v>130</v>
      </c>
      <c r="E12" s="12">
        <f t="shared" ref="E12:H12" si="1">E11</f>
        <v>1.6</v>
      </c>
      <c r="F12" s="12">
        <f t="shared" si="1"/>
        <v>0.8</v>
      </c>
      <c r="G12" s="12">
        <f t="shared" si="1"/>
        <v>16.2</v>
      </c>
      <c r="H12" s="12">
        <f t="shared" si="1"/>
        <v>94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2"/>
      <c r="C13" s="53"/>
      <c r="D13" s="53"/>
      <c r="E13" s="53"/>
      <c r="F13" s="53"/>
      <c r="G13" s="53"/>
      <c r="H13" s="53"/>
      <c r="I13" s="53"/>
      <c r="J13" s="53"/>
      <c r="K13" s="54"/>
    </row>
    <row r="14" spans="2:11" x14ac:dyDescent="0.25">
      <c r="B14" s="4" t="s">
        <v>22</v>
      </c>
      <c r="C14" s="5" t="s">
        <v>82</v>
      </c>
      <c r="D14" s="5">
        <v>60</v>
      </c>
      <c r="E14" s="5">
        <v>0.5</v>
      </c>
      <c r="F14" s="5">
        <v>0.6</v>
      </c>
      <c r="G14" s="5">
        <v>1.8</v>
      </c>
      <c r="H14" s="5">
        <v>14.9</v>
      </c>
      <c r="I14" s="6"/>
      <c r="J14" s="5" t="s">
        <v>85</v>
      </c>
      <c r="K14" s="5"/>
    </row>
    <row r="15" spans="2:11" x14ac:dyDescent="0.25">
      <c r="B15" s="5"/>
      <c r="C15" s="5" t="s">
        <v>53</v>
      </c>
      <c r="D15" s="5">
        <v>200</v>
      </c>
      <c r="E15" s="5">
        <v>4.08</v>
      </c>
      <c r="F15" s="5">
        <v>4.46</v>
      </c>
      <c r="G15" s="5">
        <v>25.22</v>
      </c>
      <c r="H15" s="5">
        <v>186.7</v>
      </c>
      <c r="I15" s="6"/>
      <c r="J15" s="5" t="s">
        <v>61</v>
      </c>
      <c r="K15" s="5" t="s">
        <v>94</v>
      </c>
    </row>
    <row r="16" spans="2:11" x14ac:dyDescent="0.25">
      <c r="B16" s="5"/>
      <c r="C16" s="5" t="s">
        <v>78</v>
      </c>
      <c r="D16" s="5">
        <v>80</v>
      </c>
      <c r="E16" s="5">
        <v>12.28</v>
      </c>
      <c r="F16" s="5">
        <v>7.07</v>
      </c>
      <c r="G16" s="5">
        <v>8.57</v>
      </c>
      <c r="H16" s="5">
        <v>144.94</v>
      </c>
      <c r="I16" s="6"/>
      <c r="J16" s="5"/>
      <c r="K16" s="5" t="s">
        <v>95</v>
      </c>
    </row>
    <row r="17" spans="2:11" x14ac:dyDescent="0.25">
      <c r="B17" s="5"/>
      <c r="C17" s="5" t="s">
        <v>79</v>
      </c>
      <c r="D17" s="5">
        <v>150</v>
      </c>
      <c r="E17" s="5">
        <v>2.4</v>
      </c>
      <c r="F17" s="5">
        <v>3.6</v>
      </c>
      <c r="G17" s="5">
        <v>24.4</v>
      </c>
      <c r="H17" s="5">
        <v>139.80000000000001</v>
      </c>
      <c r="I17" s="6"/>
      <c r="J17" s="5" t="s">
        <v>86</v>
      </c>
      <c r="K17" s="5" t="s">
        <v>96</v>
      </c>
    </row>
    <row r="18" spans="2:11" x14ac:dyDescent="0.25">
      <c r="B18" s="5"/>
      <c r="C18" s="5" t="s">
        <v>74</v>
      </c>
      <c r="D18" s="5">
        <v>200</v>
      </c>
      <c r="E18" s="5">
        <v>0.44</v>
      </c>
      <c r="F18" s="5">
        <v>0.6</v>
      </c>
      <c r="G18" s="5">
        <v>27.76</v>
      </c>
      <c r="H18" s="5">
        <v>113</v>
      </c>
      <c r="I18" s="6">
        <v>50</v>
      </c>
      <c r="J18" s="5" t="s">
        <v>75</v>
      </c>
      <c r="K18" s="5" t="s">
        <v>97</v>
      </c>
    </row>
    <row r="19" spans="2:11" x14ac:dyDescent="0.25">
      <c r="B19" s="5"/>
      <c r="C19" s="5" t="s">
        <v>23</v>
      </c>
      <c r="D19" s="5">
        <v>50</v>
      </c>
      <c r="E19" s="5">
        <v>3.3</v>
      </c>
      <c r="F19" s="5">
        <v>0.55000000000000004</v>
      </c>
      <c r="G19" s="5">
        <v>20.5</v>
      </c>
      <c r="H19" s="5">
        <v>100</v>
      </c>
      <c r="I19" s="6"/>
      <c r="J19" s="5"/>
      <c r="K19" s="5"/>
    </row>
    <row r="20" spans="2:11" ht="15.75" thickBot="1" x14ac:dyDescent="0.3">
      <c r="B20" s="8"/>
      <c r="C20" s="8" t="s">
        <v>11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13</v>
      </c>
      <c r="D21" s="12">
        <f t="shared" ref="D21:I21" si="3">SUM(D14:D20)</f>
        <v>760</v>
      </c>
      <c r="E21" s="12">
        <f t="shared" si="3"/>
        <v>24.6</v>
      </c>
      <c r="F21" s="12">
        <f t="shared" si="3"/>
        <v>17.48</v>
      </c>
      <c r="G21" s="12">
        <f t="shared" si="3"/>
        <v>118.25</v>
      </c>
      <c r="H21" s="12">
        <f t="shared" si="3"/>
        <v>751.33999999999992</v>
      </c>
      <c r="I21" s="12">
        <f t="shared" si="3"/>
        <v>50</v>
      </c>
      <c r="J21" s="13"/>
      <c r="K21" s="14"/>
    </row>
    <row r="22" spans="2:11" ht="9.75" customHeight="1" thickTop="1" x14ac:dyDescent="0.25">
      <c r="B22" s="52"/>
      <c r="C22" s="53"/>
      <c r="D22" s="53"/>
      <c r="E22" s="53"/>
      <c r="F22" s="53"/>
      <c r="G22" s="53"/>
      <c r="H22" s="53"/>
      <c r="I22" s="53"/>
      <c r="J22" s="53"/>
      <c r="K22" s="54"/>
    </row>
    <row r="23" spans="2:11" x14ac:dyDescent="0.25">
      <c r="B23" s="4" t="s">
        <v>25</v>
      </c>
      <c r="C23" s="5" t="s">
        <v>54</v>
      </c>
      <c r="D23" s="5">
        <v>180</v>
      </c>
      <c r="E23" s="5">
        <v>5.22</v>
      </c>
      <c r="F23" s="5">
        <v>6.5</v>
      </c>
      <c r="G23" s="5">
        <v>7.56</v>
      </c>
      <c r="H23" s="5">
        <v>92</v>
      </c>
      <c r="I23" s="6"/>
      <c r="J23" s="5"/>
      <c r="K23" s="5"/>
    </row>
    <row r="24" spans="2:11" ht="15.75" thickBot="1" x14ac:dyDescent="0.3">
      <c r="B24" s="7"/>
      <c r="C24" s="8" t="s">
        <v>90</v>
      </c>
      <c r="D24" s="8">
        <v>100</v>
      </c>
      <c r="E24" s="8">
        <v>11.4</v>
      </c>
      <c r="F24" s="8">
        <v>12.67</v>
      </c>
      <c r="G24" s="8">
        <v>25.5</v>
      </c>
      <c r="H24" s="8">
        <v>250</v>
      </c>
      <c r="I24" s="9"/>
      <c r="J24" s="8" t="s">
        <v>62</v>
      </c>
      <c r="K24" s="8"/>
    </row>
    <row r="25" spans="2:11" ht="16.5" thickTop="1" thickBot="1" x14ac:dyDescent="0.3">
      <c r="B25" s="15"/>
      <c r="C25" s="11" t="s">
        <v>13</v>
      </c>
      <c r="D25" s="13">
        <f>SUM(D23:D24)</f>
        <v>280</v>
      </c>
      <c r="E25" s="13">
        <f t="shared" ref="E25:I25" si="4">SUM(E23:E24)</f>
        <v>16.62</v>
      </c>
      <c r="F25" s="13">
        <f t="shared" si="4"/>
        <v>19.170000000000002</v>
      </c>
      <c r="G25" s="13">
        <f t="shared" si="4"/>
        <v>33.06</v>
      </c>
      <c r="H25" s="13">
        <f t="shared" si="4"/>
        <v>342</v>
      </c>
      <c r="I25" s="13">
        <f t="shared" si="4"/>
        <v>0</v>
      </c>
      <c r="J25" s="13"/>
      <c r="K25" s="14"/>
    </row>
    <row r="26" spans="2:11" ht="7.5" customHeight="1" thickTop="1" x14ac:dyDescent="0.25">
      <c r="B26" s="52"/>
      <c r="C26" s="53"/>
      <c r="D26" s="53"/>
      <c r="E26" s="53"/>
      <c r="F26" s="53"/>
      <c r="G26" s="53"/>
      <c r="H26" s="53"/>
      <c r="I26" s="53"/>
      <c r="J26" s="53"/>
      <c r="K26" s="54"/>
    </row>
    <row r="27" spans="2:11" x14ac:dyDescent="0.25">
      <c r="B27" s="4" t="s">
        <v>26</v>
      </c>
      <c r="C27" s="5" t="s">
        <v>55</v>
      </c>
      <c r="D27" s="5">
        <v>150</v>
      </c>
      <c r="E27" s="5">
        <v>4.3899999999999997</v>
      </c>
      <c r="F27" s="5">
        <v>7.3</v>
      </c>
      <c r="G27" s="5">
        <v>19.2</v>
      </c>
      <c r="H27" s="5">
        <v>137.80000000000001</v>
      </c>
      <c r="I27" s="6"/>
      <c r="J27" s="24" t="s">
        <v>57</v>
      </c>
      <c r="K27" s="5" t="s">
        <v>98</v>
      </c>
    </row>
    <row r="28" spans="2:11" x14ac:dyDescent="0.25">
      <c r="B28" s="5"/>
      <c r="C28" s="5" t="s">
        <v>27</v>
      </c>
      <c r="D28" s="5">
        <v>70</v>
      </c>
      <c r="E28" s="5">
        <v>1.58</v>
      </c>
      <c r="F28" s="5">
        <v>0</v>
      </c>
      <c r="G28" s="5">
        <v>0.74</v>
      </c>
      <c r="H28" s="5">
        <v>9</v>
      </c>
      <c r="I28" s="6"/>
      <c r="J28" s="5"/>
      <c r="K28" s="5" t="s">
        <v>99</v>
      </c>
    </row>
    <row r="29" spans="2:11" x14ac:dyDescent="0.25">
      <c r="B29" s="5"/>
      <c r="C29" s="5" t="s">
        <v>56</v>
      </c>
      <c r="D29" s="5">
        <v>200</v>
      </c>
      <c r="E29" s="5">
        <v>1.08</v>
      </c>
      <c r="F29" s="17">
        <v>1.1499999999999999</v>
      </c>
      <c r="G29" s="17">
        <v>10.68</v>
      </c>
      <c r="H29" s="5">
        <v>57.51</v>
      </c>
      <c r="I29" s="6"/>
      <c r="J29" s="5" t="s">
        <v>58</v>
      </c>
      <c r="K29" s="5"/>
    </row>
    <row r="30" spans="2:11" ht="15.75" thickBot="1" x14ac:dyDescent="0.3">
      <c r="B30" s="8"/>
      <c r="C30" s="8" t="s">
        <v>11</v>
      </c>
      <c r="D30" s="5">
        <v>30</v>
      </c>
      <c r="E30" s="5">
        <v>2.4</v>
      </c>
      <c r="F30" s="5">
        <v>0.9</v>
      </c>
      <c r="G30" s="5">
        <v>15</v>
      </c>
      <c r="H30" s="5">
        <v>78</v>
      </c>
      <c r="I30" s="9"/>
      <c r="J30" s="8"/>
      <c r="K30" s="8"/>
    </row>
    <row r="31" spans="2:11" ht="16.5" thickTop="1" thickBot="1" x14ac:dyDescent="0.3">
      <c r="B31" s="15"/>
      <c r="C31" s="11" t="s">
        <v>13</v>
      </c>
      <c r="D31" s="12">
        <f>SUM(D27:D30)</f>
        <v>450</v>
      </c>
      <c r="E31" s="12">
        <f t="shared" ref="E31:I31" si="5">SUM(E27:E30)</f>
        <v>9.4499999999999993</v>
      </c>
      <c r="F31" s="12">
        <f t="shared" si="5"/>
        <v>9.35</v>
      </c>
      <c r="G31" s="12">
        <f t="shared" si="5"/>
        <v>45.62</v>
      </c>
      <c r="H31" s="12">
        <f t="shared" si="5"/>
        <v>282.31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29</v>
      </c>
      <c r="D32" s="12">
        <f t="shared" ref="D32:I32" si="6">D9+D11+D21+D25+D31</f>
        <v>2062</v>
      </c>
      <c r="E32" s="12">
        <f t="shared" si="6"/>
        <v>64.52000000000001</v>
      </c>
      <c r="F32" s="12">
        <f t="shared" si="6"/>
        <v>58.54</v>
      </c>
      <c r="G32" s="12">
        <f t="shared" si="6"/>
        <v>266.89999999999998</v>
      </c>
      <c r="H32" s="12">
        <f t="shared" si="6"/>
        <v>1787.1599999999999</v>
      </c>
      <c r="I32" s="12">
        <f t="shared" si="6"/>
        <v>50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10:K10"/>
    <mergeCell ref="B13:K13"/>
    <mergeCell ref="B22:K22"/>
    <mergeCell ref="B26:K26"/>
    <mergeCell ref="E3:G3"/>
    <mergeCell ref="B1:D1"/>
    <mergeCell ref="B2:D2"/>
    <mergeCell ref="B3:B4"/>
    <mergeCell ref="C3:C4"/>
    <mergeCell ref="D3:D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"/>
  <sheetViews>
    <sheetView topLeftCell="A34" zoomScale="150" zoomScaleNormal="150" workbookViewId="0">
      <selection activeCell="B44" sqref="B44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6" t="s">
        <v>83</v>
      </c>
      <c r="C1" s="57"/>
      <c r="D1" s="57"/>
    </row>
    <row r="2" spans="2:4" ht="11.1" customHeight="1" x14ac:dyDescent="0.25">
      <c r="B2" s="24"/>
      <c r="C2" s="25" t="s">
        <v>33</v>
      </c>
      <c r="D2" s="26" t="s">
        <v>34</v>
      </c>
    </row>
    <row r="3" spans="2:4" ht="11.1" customHeight="1" x14ac:dyDescent="0.25">
      <c r="B3" s="27" t="s">
        <v>35</v>
      </c>
      <c r="C3" s="24"/>
      <c r="D3" s="24"/>
    </row>
    <row r="4" spans="2:4" ht="11.1" customHeight="1" x14ac:dyDescent="0.25">
      <c r="B4" s="46" t="s">
        <v>87</v>
      </c>
      <c r="C4" s="46">
        <v>150</v>
      </c>
      <c r="D4" s="46">
        <v>200</v>
      </c>
    </row>
    <row r="5" spans="2:4" ht="11.1" customHeight="1" x14ac:dyDescent="0.25">
      <c r="B5" s="19" t="s">
        <v>88</v>
      </c>
      <c r="C5" s="47">
        <v>30</v>
      </c>
      <c r="D5" s="47">
        <v>40</v>
      </c>
    </row>
    <row r="6" spans="2:4" ht="11.1" customHeight="1" x14ac:dyDescent="0.25">
      <c r="B6" s="19" t="s">
        <v>36</v>
      </c>
      <c r="C6" s="47">
        <v>68</v>
      </c>
      <c r="D6" s="47">
        <v>90</v>
      </c>
    </row>
    <row r="7" spans="2:4" ht="11.1" customHeight="1" x14ac:dyDescent="0.25">
      <c r="B7" s="19" t="s">
        <v>37</v>
      </c>
      <c r="C7" s="47">
        <v>4</v>
      </c>
      <c r="D7" s="47">
        <v>5</v>
      </c>
    </row>
    <row r="8" spans="2:4" ht="11.1" customHeight="1" x14ac:dyDescent="0.25">
      <c r="B8" s="19" t="s">
        <v>12</v>
      </c>
      <c r="C8" s="47">
        <v>4</v>
      </c>
      <c r="D8" s="47">
        <v>5</v>
      </c>
    </row>
    <row r="9" spans="2:4" ht="11.1" customHeight="1" x14ac:dyDescent="0.25">
      <c r="B9" s="19" t="s">
        <v>38</v>
      </c>
      <c r="C9" s="47">
        <v>65</v>
      </c>
      <c r="D9" s="47">
        <v>86</v>
      </c>
    </row>
    <row r="10" spans="2:4" ht="11.1" customHeight="1" x14ac:dyDescent="0.25">
      <c r="B10" s="28" t="s">
        <v>9</v>
      </c>
      <c r="C10" s="27">
        <v>180</v>
      </c>
      <c r="D10" s="27">
        <v>200</v>
      </c>
    </row>
    <row r="11" spans="2:4" ht="11.1" customHeight="1" x14ac:dyDescent="0.25">
      <c r="B11" s="19" t="s">
        <v>40</v>
      </c>
      <c r="C11" s="20">
        <v>0.3</v>
      </c>
      <c r="D11" s="20">
        <v>0.35</v>
      </c>
    </row>
    <row r="12" spans="2:4" ht="11.1" customHeight="1" x14ac:dyDescent="0.25">
      <c r="B12" s="19" t="s">
        <v>37</v>
      </c>
      <c r="C12" s="20">
        <v>6</v>
      </c>
      <c r="D12" s="20">
        <v>8</v>
      </c>
    </row>
    <row r="13" spans="2:4" ht="11.1" customHeight="1" x14ac:dyDescent="0.25">
      <c r="B13" s="19" t="s">
        <v>36</v>
      </c>
      <c r="C13" s="20">
        <v>92</v>
      </c>
      <c r="D13" s="20">
        <v>100</v>
      </c>
    </row>
    <row r="14" spans="2:4" ht="11.1" customHeight="1" x14ac:dyDescent="0.25">
      <c r="B14" s="28" t="s">
        <v>63</v>
      </c>
      <c r="C14" s="27">
        <v>25</v>
      </c>
      <c r="D14" s="27">
        <v>42</v>
      </c>
    </row>
    <row r="15" spans="2:4" ht="11.1" customHeight="1" x14ac:dyDescent="0.25">
      <c r="B15" s="19" t="s">
        <v>39</v>
      </c>
      <c r="C15" s="20">
        <v>20</v>
      </c>
      <c r="D15" s="20">
        <v>30</v>
      </c>
    </row>
    <row r="16" spans="2:4" ht="11.1" customHeight="1" x14ac:dyDescent="0.25">
      <c r="B16" s="19" t="s">
        <v>59</v>
      </c>
      <c r="C16" s="20">
        <v>5</v>
      </c>
      <c r="D16" s="20">
        <v>12</v>
      </c>
    </row>
    <row r="17" spans="2:4" ht="11.1" customHeight="1" x14ac:dyDescent="0.25">
      <c r="B17" s="28" t="s">
        <v>41</v>
      </c>
      <c r="C17" s="20"/>
      <c r="D17" s="20"/>
    </row>
    <row r="18" spans="2:4" ht="11.1" customHeight="1" x14ac:dyDescent="0.25">
      <c r="B18" s="28" t="s">
        <v>89</v>
      </c>
      <c r="C18" s="27">
        <v>150</v>
      </c>
      <c r="D18" s="27">
        <v>150</v>
      </c>
    </row>
    <row r="19" spans="2:4" ht="11.1" customHeight="1" x14ac:dyDescent="0.25">
      <c r="B19" s="28" t="s">
        <v>42</v>
      </c>
      <c r="C19" s="20"/>
      <c r="D19" s="20"/>
    </row>
    <row r="20" spans="2:4" ht="11.1" customHeight="1" x14ac:dyDescent="0.25">
      <c r="B20" s="44" t="s">
        <v>82</v>
      </c>
      <c r="C20" s="44">
        <v>40</v>
      </c>
      <c r="D20" s="44">
        <v>60</v>
      </c>
    </row>
    <row r="21" spans="2:4" ht="11.1" customHeight="1" x14ac:dyDescent="0.25">
      <c r="B21" s="19" t="s">
        <v>69</v>
      </c>
      <c r="C21" s="21">
        <v>48</v>
      </c>
      <c r="D21" s="45">
        <v>72</v>
      </c>
    </row>
    <row r="22" spans="2:4" ht="11.1" customHeight="1" x14ac:dyDescent="0.25">
      <c r="B22" s="19" t="s">
        <v>37</v>
      </c>
      <c r="C22" s="21">
        <v>2</v>
      </c>
      <c r="D22" s="45">
        <v>3</v>
      </c>
    </row>
    <row r="23" spans="2:4" ht="11.1" customHeight="1" x14ac:dyDescent="0.25">
      <c r="B23" s="27" t="s">
        <v>64</v>
      </c>
      <c r="C23" s="27">
        <v>160</v>
      </c>
      <c r="D23" s="27">
        <v>200</v>
      </c>
    </row>
    <row r="24" spans="2:4" ht="11.1" customHeight="1" x14ac:dyDescent="0.25">
      <c r="B24" s="19" t="s">
        <v>44</v>
      </c>
      <c r="C24" s="20">
        <v>43</v>
      </c>
      <c r="D24" s="31">
        <f>C24/160*200</f>
        <v>53.75</v>
      </c>
    </row>
    <row r="25" spans="2:4" ht="11.1" customHeight="1" x14ac:dyDescent="0.25">
      <c r="B25" s="19" t="s">
        <v>65</v>
      </c>
      <c r="C25" s="20">
        <v>13</v>
      </c>
      <c r="D25" s="31">
        <f t="shared" ref="D25:D28" si="0">C25/160*200</f>
        <v>16.25</v>
      </c>
    </row>
    <row r="26" spans="2:4" ht="11.1" customHeight="1" x14ac:dyDescent="0.25">
      <c r="B26" s="19" t="s">
        <v>46</v>
      </c>
      <c r="C26" s="29">
        <v>8</v>
      </c>
      <c r="D26" s="31">
        <f t="shared" si="0"/>
        <v>10</v>
      </c>
    </row>
    <row r="27" spans="2:4" ht="11.1" customHeight="1" x14ac:dyDescent="0.25">
      <c r="B27" s="19" t="s">
        <v>45</v>
      </c>
      <c r="C27" s="20">
        <v>10</v>
      </c>
      <c r="D27" s="31">
        <f t="shared" si="0"/>
        <v>12.5</v>
      </c>
    </row>
    <row r="28" spans="2:4" ht="11.1" customHeight="1" x14ac:dyDescent="0.25">
      <c r="B28" s="19" t="s">
        <v>43</v>
      </c>
      <c r="C28" s="20">
        <v>3</v>
      </c>
      <c r="D28" s="31">
        <f t="shared" si="0"/>
        <v>3.75</v>
      </c>
    </row>
    <row r="29" spans="2:4" ht="11.1" customHeight="1" x14ac:dyDescent="0.25">
      <c r="B29" s="19" t="s">
        <v>47</v>
      </c>
      <c r="C29" s="20">
        <v>27</v>
      </c>
      <c r="D29" s="20">
        <v>32.5</v>
      </c>
    </row>
    <row r="30" spans="2:4" ht="11.1" customHeight="1" x14ac:dyDescent="0.25">
      <c r="B30" s="19" t="s">
        <v>48</v>
      </c>
      <c r="C30" s="20">
        <v>32</v>
      </c>
      <c r="D30" s="20">
        <v>37</v>
      </c>
    </row>
    <row r="31" spans="2:4" ht="11.1" customHeight="1" x14ac:dyDescent="0.25">
      <c r="B31" s="27" t="s">
        <v>78</v>
      </c>
      <c r="C31" s="27">
        <v>60</v>
      </c>
      <c r="D31" s="27">
        <v>80</v>
      </c>
    </row>
    <row r="32" spans="2:4" ht="11.1" customHeight="1" x14ac:dyDescent="0.25">
      <c r="B32" s="19" t="s">
        <v>66</v>
      </c>
      <c r="C32" s="21">
        <v>67</v>
      </c>
      <c r="D32" s="20">
        <v>90</v>
      </c>
    </row>
    <row r="33" spans="2:4" ht="11.1" customHeight="1" x14ac:dyDescent="0.25">
      <c r="B33" s="19" t="s">
        <v>76</v>
      </c>
      <c r="C33" s="31">
        <v>3</v>
      </c>
      <c r="D33" s="20">
        <v>4</v>
      </c>
    </row>
    <row r="34" spans="2:4" ht="11.1" customHeight="1" x14ac:dyDescent="0.25">
      <c r="B34" s="19" t="s">
        <v>46</v>
      </c>
      <c r="C34" s="21">
        <v>8</v>
      </c>
      <c r="D34" s="20">
        <v>10</v>
      </c>
    </row>
    <row r="35" spans="2:4" ht="11.1" customHeight="1" x14ac:dyDescent="0.25">
      <c r="B35" s="19" t="s">
        <v>77</v>
      </c>
      <c r="C35" s="21">
        <v>10</v>
      </c>
      <c r="D35" s="20">
        <v>12</v>
      </c>
    </row>
    <row r="36" spans="2:4" ht="11.1" customHeight="1" x14ac:dyDescent="0.25">
      <c r="B36" s="19" t="s">
        <v>51</v>
      </c>
      <c r="C36" s="21">
        <v>3</v>
      </c>
      <c r="D36" s="29">
        <v>4</v>
      </c>
    </row>
    <row r="37" spans="2:4" ht="11.1" customHeight="1" x14ac:dyDescent="0.25">
      <c r="B37" s="42" t="s">
        <v>79</v>
      </c>
      <c r="C37" s="42">
        <v>120</v>
      </c>
      <c r="D37" s="42">
        <v>150</v>
      </c>
    </row>
    <row r="38" spans="2:4" ht="11.1" customHeight="1" x14ac:dyDescent="0.25">
      <c r="B38" s="19" t="s">
        <v>80</v>
      </c>
      <c r="C38" s="21">
        <v>57</v>
      </c>
      <c r="D38" s="43">
        <v>71</v>
      </c>
    </row>
    <row r="39" spans="2:4" ht="11.1" customHeight="1" x14ac:dyDescent="0.25">
      <c r="B39" s="19" t="s">
        <v>76</v>
      </c>
      <c r="C39" s="31">
        <v>4</v>
      </c>
      <c r="D39" s="43">
        <v>5</v>
      </c>
    </row>
    <row r="40" spans="2:4" ht="11.1" customHeight="1" x14ac:dyDescent="0.25">
      <c r="B40" s="27" t="s">
        <v>74</v>
      </c>
      <c r="C40" s="27">
        <v>150</v>
      </c>
      <c r="D40" s="27">
        <v>200</v>
      </c>
    </row>
    <row r="41" spans="2:4" ht="11.1" customHeight="1" x14ac:dyDescent="0.25">
      <c r="B41" s="19" t="s">
        <v>81</v>
      </c>
      <c r="C41" s="43">
        <v>60</v>
      </c>
      <c r="D41" s="43">
        <v>75</v>
      </c>
    </row>
    <row r="42" spans="2:4" ht="11.1" customHeight="1" x14ac:dyDescent="0.25">
      <c r="B42" s="19" t="s">
        <v>37</v>
      </c>
      <c r="C42" s="43">
        <v>6</v>
      </c>
      <c r="D42" s="43">
        <v>8</v>
      </c>
    </row>
    <row r="43" spans="2:4" ht="11.1" customHeight="1" x14ac:dyDescent="0.25">
      <c r="B43" s="27" t="s">
        <v>23</v>
      </c>
      <c r="C43" s="27">
        <v>40</v>
      </c>
      <c r="D43" s="27">
        <v>50</v>
      </c>
    </row>
    <row r="44" spans="2:4" ht="11.1" customHeight="1" x14ac:dyDescent="0.25">
      <c r="B44" s="27" t="s">
        <v>11</v>
      </c>
      <c r="C44" s="27">
        <v>20</v>
      </c>
      <c r="D44" s="27">
        <v>20</v>
      </c>
    </row>
    <row r="45" spans="2:4" ht="11.1" customHeight="1" x14ac:dyDescent="0.25">
      <c r="B45" s="28" t="s">
        <v>49</v>
      </c>
      <c r="C45" s="20"/>
      <c r="D45" s="20"/>
    </row>
    <row r="46" spans="2:4" ht="11.1" customHeight="1" x14ac:dyDescent="0.25">
      <c r="B46" s="28" t="s">
        <v>54</v>
      </c>
      <c r="C46" s="32">
        <v>150</v>
      </c>
      <c r="D46" s="32">
        <v>180</v>
      </c>
    </row>
    <row r="47" spans="2:4" ht="11.1" customHeight="1" x14ac:dyDescent="0.25">
      <c r="B47" s="22" t="s">
        <v>36</v>
      </c>
      <c r="C47" s="23">
        <v>155</v>
      </c>
      <c r="D47" s="33">
        <v>189</v>
      </c>
    </row>
    <row r="48" spans="2:4" ht="11.1" customHeight="1" x14ac:dyDescent="0.25">
      <c r="B48" s="27" t="s">
        <v>90</v>
      </c>
      <c r="C48" s="32" t="s">
        <v>73</v>
      </c>
      <c r="D48" s="32" t="s">
        <v>72</v>
      </c>
    </row>
    <row r="49" spans="2:4" ht="11.1" customHeight="1" x14ac:dyDescent="0.25">
      <c r="B49" s="22" t="s">
        <v>67</v>
      </c>
      <c r="C49" s="41">
        <f>D49/90*50</f>
        <v>51.111111111111107</v>
      </c>
      <c r="D49" s="20">
        <v>92</v>
      </c>
    </row>
    <row r="50" spans="2:4" ht="11.1" customHeight="1" x14ac:dyDescent="0.25">
      <c r="B50" s="22" t="s">
        <v>37</v>
      </c>
      <c r="C50" s="41">
        <f t="shared" ref="C50:C53" si="1">D50/90*50</f>
        <v>2.5</v>
      </c>
      <c r="D50" s="20">
        <v>4.5</v>
      </c>
    </row>
    <row r="51" spans="2:4" ht="11.1" customHeight="1" x14ac:dyDescent="0.25">
      <c r="B51" s="22" t="s">
        <v>51</v>
      </c>
      <c r="C51" s="41">
        <f t="shared" si="1"/>
        <v>6.5</v>
      </c>
      <c r="D51" s="20">
        <v>11.7</v>
      </c>
    </row>
    <row r="52" spans="2:4" ht="11.1" customHeight="1" x14ac:dyDescent="0.25">
      <c r="B52" s="22" t="s">
        <v>52</v>
      </c>
      <c r="C52" s="41">
        <f t="shared" si="1"/>
        <v>2.2222222222222223</v>
      </c>
      <c r="D52" s="20">
        <v>4</v>
      </c>
    </row>
    <row r="53" spans="2:4" ht="11.1" customHeight="1" x14ac:dyDescent="0.25">
      <c r="B53" s="22" t="s">
        <v>43</v>
      </c>
      <c r="C53" s="41">
        <f t="shared" si="1"/>
        <v>2.2222222222222223</v>
      </c>
      <c r="D53" s="20">
        <v>4</v>
      </c>
    </row>
    <row r="54" spans="2:4" ht="11.1" customHeight="1" x14ac:dyDescent="0.25">
      <c r="B54" s="22" t="s">
        <v>91</v>
      </c>
      <c r="C54" s="23">
        <v>5</v>
      </c>
      <c r="D54" s="20">
        <v>10</v>
      </c>
    </row>
    <row r="55" spans="2:4" ht="11.1" customHeight="1" x14ac:dyDescent="0.25">
      <c r="B55" s="27" t="s">
        <v>50</v>
      </c>
      <c r="C55" s="20"/>
      <c r="D55" s="20"/>
    </row>
    <row r="56" spans="2:4" ht="11.1" customHeight="1" x14ac:dyDescent="0.25">
      <c r="B56" s="27" t="s">
        <v>27</v>
      </c>
      <c r="C56" s="28">
        <v>50</v>
      </c>
      <c r="D56" s="27">
        <v>70</v>
      </c>
    </row>
    <row r="57" spans="2:4" ht="11.1" customHeight="1" x14ac:dyDescent="0.25">
      <c r="B57" s="24" t="s">
        <v>27</v>
      </c>
      <c r="C57" s="20">
        <v>75</v>
      </c>
      <c r="D57" s="30">
        <v>95</v>
      </c>
    </row>
    <row r="58" spans="2:4" ht="11.1" customHeight="1" x14ac:dyDescent="0.25">
      <c r="B58" s="27" t="s">
        <v>55</v>
      </c>
      <c r="C58" s="27">
        <v>150</v>
      </c>
      <c r="D58" s="27">
        <v>150</v>
      </c>
    </row>
    <row r="59" spans="2:4" ht="11.1" customHeight="1" x14ac:dyDescent="0.25">
      <c r="B59" s="24" t="s">
        <v>68</v>
      </c>
      <c r="C59" s="23">
        <v>146.25</v>
      </c>
      <c r="D59" s="23">
        <v>146.25</v>
      </c>
    </row>
    <row r="60" spans="2:4" ht="11.1" customHeight="1" x14ac:dyDescent="0.25">
      <c r="B60" s="24" t="s">
        <v>43</v>
      </c>
      <c r="C60" s="23">
        <v>4.5</v>
      </c>
      <c r="D60" s="20">
        <v>4.5</v>
      </c>
    </row>
    <row r="61" spans="2:4" ht="11.1" customHeight="1" x14ac:dyDescent="0.25">
      <c r="B61" s="24" t="s">
        <v>69</v>
      </c>
      <c r="C61" s="23">
        <v>8.4</v>
      </c>
      <c r="D61" s="30">
        <v>8.4</v>
      </c>
    </row>
    <row r="62" spans="2:4" ht="11.1" customHeight="1" x14ac:dyDescent="0.25">
      <c r="B62" s="24" t="s">
        <v>46</v>
      </c>
      <c r="C62" s="23">
        <v>8</v>
      </c>
      <c r="D62" s="30">
        <v>8</v>
      </c>
    </row>
    <row r="63" spans="2:4" ht="11.1" customHeight="1" x14ac:dyDescent="0.25">
      <c r="B63" s="24" t="s">
        <v>71</v>
      </c>
      <c r="C63" s="23">
        <v>3</v>
      </c>
      <c r="D63" s="30">
        <v>3</v>
      </c>
    </row>
    <row r="64" spans="2:4" ht="11.1" customHeight="1" x14ac:dyDescent="0.25">
      <c r="B64" s="24" t="s">
        <v>70</v>
      </c>
      <c r="C64" s="23">
        <v>11.7</v>
      </c>
      <c r="D64" s="30">
        <v>11.7</v>
      </c>
    </row>
    <row r="65" spans="2:4" ht="11.1" customHeight="1" x14ac:dyDescent="0.25">
      <c r="B65" s="27" t="s">
        <v>56</v>
      </c>
      <c r="C65" s="27">
        <v>180</v>
      </c>
      <c r="D65" s="27">
        <v>200</v>
      </c>
    </row>
    <row r="66" spans="2:4" ht="11.1" customHeight="1" x14ac:dyDescent="0.25">
      <c r="B66" s="39" t="s">
        <v>56</v>
      </c>
      <c r="C66" s="40">
        <v>3</v>
      </c>
      <c r="D66" s="40">
        <v>4</v>
      </c>
    </row>
    <row r="67" spans="2:4" ht="11.1" customHeight="1" x14ac:dyDescent="0.25">
      <c r="B67" s="39" t="s">
        <v>37</v>
      </c>
      <c r="C67" s="40">
        <v>6</v>
      </c>
      <c r="D67" s="40">
        <v>8</v>
      </c>
    </row>
    <row r="68" spans="2:4" ht="11.1" customHeight="1" x14ac:dyDescent="0.25">
      <c r="B68" s="39" t="s">
        <v>36</v>
      </c>
      <c r="C68" s="40">
        <v>90</v>
      </c>
      <c r="D68" s="40">
        <v>100</v>
      </c>
    </row>
    <row r="69" spans="2:4" ht="11.1" customHeight="1" x14ac:dyDescent="0.25">
      <c r="B69" s="27" t="s">
        <v>11</v>
      </c>
      <c r="C69" s="27">
        <v>20</v>
      </c>
      <c r="D69" s="27">
        <v>30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2024-11-11T22:20:19Z</dcterms:modified>
</cp:coreProperties>
</file>