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5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27" i="1" l="1"/>
  <c r="G27" i="1"/>
  <c r="F27" i="1"/>
  <c r="E27" i="1"/>
  <c r="C65" i="5"/>
  <c r="C64" i="5"/>
  <c r="C63" i="5"/>
  <c r="C28" i="5" l="1"/>
  <c r="C27" i="5"/>
  <c r="C26" i="5"/>
  <c r="C25" i="5"/>
  <c r="C24" i="5"/>
  <c r="C23" i="5"/>
  <c r="F8" i="1" l="1"/>
  <c r="G8" i="1"/>
  <c r="H8" i="1"/>
  <c r="E8" i="1"/>
  <c r="D31" i="5" l="1"/>
  <c r="D32" i="5"/>
  <c r="D33" i="5"/>
  <c r="D34" i="5"/>
  <c r="D35" i="5"/>
  <c r="D14" i="5" l="1"/>
  <c r="D15" i="5"/>
  <c r="D12" i="5"/>
  <c r="F24" i="1"/>
  <c r="G24" i="1"/>
  <c r="H24" i="1"/>
  <c r="E24" i="1"/>
  <c r="F23" i="1"/>
  <c r="G23" i="1"/>
  <c r="H23" i="1"/>
  <c r="E23" i="1"/>
  <c r="E30" i="2" l="1"/>
  <c r="F30" i="2"/>
  <c r="G30" i="2"/>
  <c r="H30" i="2"/>
  <c r="D30" i="2"/>
  <c r="F29" i="1" l="1"/>
  <c r="F30" i="1" s="1"/>
  <c r="G29" i="1"/>
  <c r="G30" i="1" s="1"/>
  <c r="H29" i="1"/>
  <c r="H30" i="1" s="1"/>
  <c r="E29" i="1"/>
  <c r="E30" i="1" s="1"/>
  <c r="D38" i="5" l="1"/>
  <c r="F16" i="1" l="1"/>
  <c r="G16" i="1"/>
  <c r="H16" i="1"/>
  <c r="E16" i="1"/>
  <c r="H6" i="1"/>
  <c r="G6" i="1"/>
  <c r="F5" i="1"/>
  <c r="G5" i="1"/>
  <c r="H5" i="1"/>
  <c r="E5" i="1"/>
  <c r="D30" i="5" l="1"/>
  <c r="F6" i="1" l="1"/>
  <c r="E6" i="1"/>
  <c r="F18" i="1" l="1"/>
  <c r="G18" i="1"/>
  <c r="H18" i="1"/>
  <c r="E18" i="1"/>
  <c r="F15" i="1"/>
  <c r="G15" i="1"/>
  <c r="H15" i="1"/>
  <c r="E15" i="1"/>
  <c r="F14" i="1"/>
  <c r="G14" i="1"/>
  <c r="H14" i="1"/>
  <c r="E14" i="1"/>
  <c r="E9" i="1"/>
  <c r="I30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0" i="1"/>
  <c r="E25" i="1"/>
  <c r="F25" i="1"/>
  <c r="G25" i="1"/>
  <c r="H25" i="1"/>
  <c r="I25" i="1"/>
  <c r="D25" i="1"/>
  <c r="D30" i="1"/>
  <c r="I21" i="1"/>
  <c r="D21" i="1"/>
  <c r="F9" i="1"/>
  <c r="G9" i="1"/>
  <c r="H9" i="1"/>
  <c r="I9" i="1"/>
  <c r="I12" i="1" s="1"/>
  <c r="D9" i="1"/>
  <c r="F21" i="1" l="1"/>
  <c r="F31" i="1" s="1"/>
  <c r="I31" i="1"/>
  <c r="I31" i="2"/>
  <c r="H21" i="1"/>
  <c r="H31" i="1" s="1"/>
  <c r="G21" i="1"/>
  <c r="G31" i="1" s="1"/>
  <c r="E31" i="2"/>
  <c r="E21" i="1"/>
  <c r="E31" i="1" s="1"/>
  <c r="G31" i="2"/>
  <c r="H31" i="2"/>
  <c r="D31" i="1"/>
  <c r="F31" i="2"/>
  <c r="D31" i="2"/>
  <c r="I12" i="2"/>
</calcChain>
</file>

<file path=xl/sharedStrings.xml><?xml version="1.0" encoding="utf-8"?>
<sst xmlns="http://schemas.openxmlformats.org/spreadsheetml/2006/main" count="195" uniqueCount="105">
  <si>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</si>
  <si>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</si>
  <si>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</si>
  <si>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</si>
  <si>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</si>
  <si>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</si>
  <si>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</si>
  <si>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</si>
  <si>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</si>
  <si>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</si>
  <si>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</si>
  <si>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</si>
  <si>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</si>
  <si>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</si>
  <si>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</si>
  <si>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</si>
  <si>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</si>
  <si>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</si>
  <si>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</si>
  <si>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</si>
  <si>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</si>
  <si>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№ 394</t>
  </si>
  <si>
    <t>Полдник</t>
  </si>
  <si>
    <t>Ужин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</si>
  <si>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</si>
  <si>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</si>
  <si>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</si>
  <si>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</si>
  <si>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</si>
  <si>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</si>
  <si>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</si>
  <si>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</si>
  <si>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</si>
  <si>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</si>
  <si>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</si>
  <si>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</si>
  <si>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</si>
  <si>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</si>
  <si>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</si>
  <si>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</si>
  <si>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Мясо (говядина)</t>
  </si>
  <si>
    <t>(или цыплят бройлеров)</t>
  </si>
  <si>
    <t xml:space="preserve">Сметана </t>
  </si>
  <si>
    <t>ПОЛДНИК</t>
  </si>
  <si>
    <t>УЖИН</t>
  </si>
  <si>
    <t>Сухари</t>
  </si>
  <si>
    <t>№ 414</t>
  </si>
  <si>
    <t>Свекла</t>
  </si>
  <si>
    <t>№ 199 т2</t>
  </si>
  <si>
    <t>№ 411</t>
  </si>
  <si>
    <t>№ 63</t>
  </si>
  <si>
    <t>№ 268,370</t>
  </si>
  <si>
    <t>№ 317</t>
  </si>
  <si>
    <t>№ 229</t>
  </si>
  <si>
    <t>№ 443</t>
  </si>
  <si>
    <t>Печенье</t>
  </si>
  <si>
    <t>Какао с молоком</t>
  </si>
  <si>
    <t>Сок</t>
  </si>
  <si>
    <t>Щи с свежей капустой, мясом и сметаной</t>
  </si>
  <si>
    <t>Картофель отварной</t>
  </si>
  <si>
    <t>Йогурт</t>
  </si>
  <si>
    <t>Зеленый горошек</t>
  </si>
  <si>
    <t>№ 416</t>
  </si>
  <si>
    <t>№ 73</t>
  </si>
  <si>
    <t>№ 312,372</t>
  </si>
  <si>
    <t>№ 336</t>
  </si>
  <si>
    <t>№ 393</t>
  </si>
  <si>
    <t xml:space="preserve">Рулет с луком, яйцом </t>
  </si>
  <si>
    <t>№ 412</t>
  </si>
  <si>
    <t>№ 222</t>
  </si>
  <si>
    <t>Крупа кукурузная</t>
  </si>
  <si>
    <t>Какао порошок</t>
  </si>
  <si>
    <t>Огурцы консервированные</t>
  </si>
  <si>
    <t>Зеленый горошек консервированный</t>
  </si>
  <si>
    <t>Щи с мясом, свежей капустой, картофелем и  сметаной</t>
  </si>
  <si>
    <t>Томат-паста</t>
  </si>
  <si>
    <t>Капуста свежая</t>
  </si>
  <si>
    <t>Мясо говядина</t>
  </si>
  <si>
    <t>Яйцо (меланж)</t>
  </si>
  <si>
    <t>Горошек консервированный</t>
  </si>
  <si>
    <t>Чай с лимоном</t>
  </si>
  <si>
    <t>Лимон свежий</t>
  </si>
  <si>
    <t>День 5 (пятый)</t>
  </si>
  <si>
    <t>МЕНЮ-раскладка день 5 (пятый)</t>
  </si>
  <si>
    <t>Компот из ягод</t>
  </si>
  <si>
    <t>Ягоды свежезамороженные</t>
  </si>
  <si>
    <t xml:space="preserve">Винегрет овощной </t>
  </si>
  <si>
    <t>Винегрет овощной</t>
  </si>
  <si>
    <t>№ 46</t>
  </si>
  <si>
    <t>Каша из смеси круп "Солнечная" с сахаром и маслом</t>
  </si>
  <si>
    <t>Крупа пшенная</t>
  </si>
  <si>
    <t>Каша из смеси круп "Солнечная"</t>
  </si>
  <si>
    <t>Рулет мясной с луком и яйцом</t>
  </si>
  <si>
    <t>Макароны отварные с сыром, маслом сливочным</t>
  </si>
  <si>
    <t>Сыр</t>
  </si>
  <si>
    <t>Макароны, отварные с маслом, сыром</t>
  </si>
  <si>
    <t>№ 220</t>
  </si>
  <si>
    <t>№ 07</t>
  </si>
  <si>
    <t>№ 11</t>
  </si>
  <si>
    <t>№ 26</t>
  </si>
  <si>
    <t>№ 47</t>
  </si>
  <si>
    <t>№ 43</t>
  </si>
  <si>
    <t>№ 18</t>
  </si>
  <si>
    <t>№ 55</t>
  </si>
  <si>
    <t>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</si>
</sst>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87;&#1088;&#1077;&#1076;&#1074;&#1072;&#1088;&#1080;&#1090;&#1077;&#1083;&#1100;&#1085;&#1086;\&#1052;&#1077;&#1085;&#1102;%20&#1076;&#1077;&#1085;&#110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3)"/>
    </sheetNames>
    <sheetDataSet>
      <sheetData sheetId="0" refreshError="1"/>
      <sheetData sheetId="1">
        <row r="27">
          <cell r="E27">
            <v>11.17</v>
          </cell>
          <cell r="F27">
            <v>15.17</v>
          </cell>
          <cell r="G27">
            <v>31.78</v>
          </cell>
          <cell r="H27">
            <v>264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Q11" sqref="Q11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43" t="s">
        <v>82</v>
      </c>
      <c r="C1" s="44"/>
      <c r="D1" s="44"/>
    </row>
    <row r="2" spans="2:11" ht="15.75" x14ac:dyDescent="0.25">
      <c r="B2" s="44" t="s">
        <v>25</v>
      </c>
      <c r="C2" s="44"/>
      <c r="D2" s="44"/>
    </row>
    <row r="3" spans="2:11" ht="45" x14ac:dyDescent="0.25">
      <c r="B3" s="45" t="s">
        <v>0</v>
      </c>
      <c r="C3" s="46" t="s">
        <v>1</v>
      </c>
      <c r="D3" s="45" t="s">
        <v>2</v>
      </c>
      <c r="E3" s="46" t="s">
        <v>3</v>
      </c>
      <c r="F3" s="46"/>
      <c r="G3" s="46"/>
      <c r="H3" s="45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6"/>
      <c r="C4" s="46"/>
      <c r="D4" s="46"/>
      <c r="E4" s="3" t="s">
        <v>13</v>
      </c>
      <c r="F4" s="3" t="s">
        <v>14</v>
      </c>
      <c r="G4" s="3" t="s">
        <v>15</v>
      </c>
      <c r="H4" s="46"/>
      <c r="I4" s="3" t="s">
        <v>17</v>
      </c>
      <c r="J4" s="3"/>
      <c r="K4" s="3"/>
    </row>
    <row r="5" spans="2:11" x14ac:dyDescent="0.25">
      <c r="B5" s="4" t="s">
        <v>8</v>
      </c>
      <c r="C5" s="5" t="s">
        <v>91</v>
      </c>
      <c r="D5" s="5">
        <v>150</v>
      </c>
      <c r="E5" s="5">
        <f>'Меню 3-7'!E5/200*150</f>
        <v>3.3000000000000003</v>
      </c>
      <c r="F5" s="5">
        <f>'Меню 3-7'!F5/200*150</f>
        <v>3.4499999999999997</v>
      </c>
      <c r="G5" s="5">
        <f>'Меню 3-7'!G5/200*150</f>
        <v>23.947499999999998</v>
      </c>
      <c r="H5" s="5">
        <f>'Меню 3-7'!H5/200*150</f>
        <v>136.5</v>
      </c>
      <c r="I5" s="6"/>
      <c r="J5" s="5" t="s">
        <v>48</v>
      </c>
      <c r="K5" s="5" t="s">
        <v>97</v>
      </c>
    </row>
    <row r="6" spans="2:11" x14ac:dyDescent="0.25">
      <c r="B6" s="4"/>
      <c r="C6" s="5" t="s">
        <v>56</v>
      </c>
      <c r="D6" s="5">
        <v>180</v>
      </c>
      <c r="E6" s="5">
        <f>'Меню 3-7'!E6/200*180</f>
        <v>3.3029999999999995</v>
      </c>
      <c r="F6" s="17">
        <f>'Меню 3-7'!F6/200*180</f>
        <v>3.42</v>
      </c>
      <c r="G6" s="17">
        <f>'Меню 3-7'!G6/200*180</f>
        <v>14.238000000000001</v>
      </c>
      <c r="H6" s="17">
        <f>'Меню 3-7'!H6/200*180</f>
        <v>96.300000000000011</v>
      </c>
      <c r="I6" s="6"/>
      <c r="J6" s="5" t="s">
        <v>49</v>
      </c>
      <c r="K6" s="5" t="s">
        <v>98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37">
        <f>'Меню 3-7'!E8/7*5</f>
        <v>4.2857142857142858E-2</v>
      </c>
      <c r="F8" s="37">
        <f>'Меню 3-7'!F8/7*5</f>
        <v>3.6214285714285714</v>
      </c>
      <c r="G8" s="37">
        <f>'Меню 3-7'!G8/7*5</f>
        <v>6.4285714285714279E-2</v>
      </c>
      <c r="H8" s="37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8.2458571428571421</v>
      </c>
      <c r="F9" s="18">
        <f t="shared" si="0"/>
        <v>11.091428571428571</v>
      </c>
      <c r="G9" s="18">
        <f t="shared" si="0"/>
        <v>48.249785714285714</v>
      </c>
      <c r="H9" s="18">
        <f t="shared" si="0"/>
        <v>317.8</v>
      </c>
      <c r="I9" s="11">
        <f t="shared" si="0"/>
        <v>0</v>
      </c>
      <c r="J9" s="13"/>
      <c r="K9" s="14"/>
    </row>
    <row r="10" spans="2:11" ht="7.5" customHeight="1" thickTop="1" x14ac:dyDescent="0.25">
      <c r="B10" s="50"/>
      <c r="C10" s="48"/>
      <c r="D10" s="48"/>
      <c r="E10" s="48"/>
      <c r="F10" s="48"/>
      <c r="G10" s="48"/>
      <c r="H10" s="48"/>
      <c r="I10" s="48"/>
      <c r="J10" s="48"/>
      <c r="K10" s="49"/>
    </row>
    <row r="11" spans="2:11" ht="15.75" thickBot="1" x14ac:dyDescent="0.3">
      <c r="B11" s="7" t="s">
        <v>9</v>
      </c>
      <c r="C11" s="8" t="s">
        <v>57</v>
      </c>
      <c r="D11" s="8">
        <v>150</v>
      </c>
      <c r="E11" s="8">
        <v>0</v>
      </c>
      <c r="F11" s="8">
        <v>0</v>
      </c>
      <c r="G11" s="8">
        <v>2.23</v>
      </c>
      <c r="H11" s="8">
        <v>90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</v>
      </c>
      <c r="F12" s="12">
        <f t="shared" si="1"/>
        <v>0</v>
      </c>
      <c r="G12" s="12">
        <f t="shared" si="1"/>
        <v>2.23</v>
      </c>
      <c r="H12" s="12">
        <f t="shared" si="1"/>
        <v>90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9"/>
    </row>
    <row r="14" spans="2:11" x14ac:dyDescent="0.25">
      <c r="B14" s="4" t="s">
        <v>19</v>
      </c>
      <c r="C14" s="5" t="s">
        <v>87</v>
      </c>
      <c r="D14" s="5">
        <v>40</v>
      </c>
      <c r="E14" s="17">
        <f>'Меню 3-7'!E14/60*40</f>
        <v>0.54</v>
      </c>
      <c r="F14" s="17">
        <f>'Меню 3-7'!F14/60*40</f>
        <v>0.60000000000000009</v>
      </c>
      <c r="G14" s="17">
        <f>'Меню 3-7'!G14/60*40</f>
        <v>8.0400000000000009</v>
      </c>
      <c r="H14" s="17">
        <f>'Меню 3-7'!H14/60*40</f>
        <v>37.933333333333337</v>
      </c>
      <c r="I14" s="6"/>
      <c r="J14" s="5" t="s">
        <v>88</v>
      </c>
      <c r="K14" s="5"/>
    </row>
    <row r="15" spans="2:11" x14ac:dyDescent="0.25">
      <c r="B15" s="5"/>
      <c r="C15" s="5" t="s">
        <v>58</v>
      </c>
      <c r="D15" s="5">
        <v>160</v>
      </c>
      <c r="E15" s="5">
        <f>'Меню 3-7'!E15/200*160</f>
        <v>1.3919999999999999</v>
      </c>
      <c r="F15" s="5">
        <f>'Меню 3-7'!F15/200*160</f>
        <v>2.16</v>
      </c>
      <c r="G15" s="5">
        <f>'Меню 3-7'!G15/200*160</f>
        <v>6.7839999999999998</v>
      </c>
      <c r="H15" s="5">
        <f>'Меню 3-7'!H15/200*160</f>
        <v>87</v>
      </c>
      <c r="I15" s="6"/>
      <c r="J15" s="5" t="s">
        <v>50</v>
      </c>
      <c r="K15" s="5" t="s">
        <v>99</v>
      </c>
    </row>
    <row r="16" spans="2:11" x14ac:dyDescent="0.25">
      <c r="B16" s="5"/>
      <c r="C16" s="5" t="s">
        <v>67</v>
      </c>
      <c r="D16" s="5">
        <v>60</v>
      </c>
      <c r="E16" s="17">
        <f>'Меню 3-7'!E16/80*60</f>
        <v>7.8000000000000007</v>
      </c>
      <c r="F16" s="17">
        <f>'Меню 3-7'!F16/80*60</f>
        <v>8.5500000000000007</v>
      </c>
      <c r="G16" s="17">
        <f>'Меню 3-7'!G16/80*60</f>
        <v>7.3500000000000005</v>
      </c>
      <c r="H16" s="17">
        <f>'Меню 3-7'!H16/80*60</f>
        <v>125.42249999999999</v>
      </c>
      <c r="I16" s="6"/>
      <c r="J16" s="5" t="s">
        <v>51</v>
      </c>
      <c r="K16" s="5" t="s">
        <v>100</v>
      </c>
    </row>
    <row r="17" spans="2:11" x14ac:dyDescent="0.25">
      <c r="B17" s="5"/>
      <c r="C17" s="5" t="s">
        <v>59</v>
      </c>
      <c r="D17" s="5">
        <v>100</v>
      </c>
      <c r="E17" s="5">
        <v>2.2799999999999998</v>
      </c>
      <c r="F17" s="5">
        <v>3</v>
      </c>
      <c r="G17" s="5">
        <v>20.41</v>
      </c>
      <c r="H17" s="5">
        <v>113.93</v>
      </c>
      <c r="I17" s="6"/>
      <c r="J17" s="5" t="s">
        <v>52</v>
      </c>
      <c r="K17" s="5" t="s">
        <v>101</v>
      </c>
    </row>
    <row r="18" spans="2:11" x14ac:dyDescent="0.25">
      <c r="B18" s="5"/>
      <c r="C18" s="5" t="s">
        <v>84</v>
      </c>
      <c r="D18" s="5">
        <v>150</v>
      </c>
      <c r="E18" s="5">
        <f>'Меню 3-7'!E18/200*150</f>
        <v>0.22500000000000001</v>
      </c>
      <c r="F18" s="5">
        <f>'Меню 3-7'!F18/200*150</f>
        <v>0.375</v>
      </c>
      <c r="G18" s="5">
        <f>'Меню 3-7'!G18/200*150</f>
        <v>16.612499999999997</v>
      </c>
      <c r="H18" s="5">
        <f>'Меню 3-7'!H18/200*150</f>
        <v>68.099999999999994</v>
      </c>
      <c r="I18" s="5">
        <v>35</v>
      </c>
      <c r="J18" s="5" t="s">
        <v>21</v>
      </c>
      <c r="K18" s="5" t="s">
        <v>102</v>
      </c>
    </row>
    <row r="19" spans="2:11" x14ac:dyDescent="0.25">
      <c r="B19" s="5"/>
      <c r="C19" s="5" t="s">
        <v>20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570</v>
      </c>
      <c r="E21" s="18">
        <f t="shared" ref="E21:I21" si="3">SUM(E14:E20)</f>
        <v>16.497</v>
      </c>
      <c r="F21" s="18">
        <f t="shared" si="3"/>
        <v>15.725</v>
      </c>
      <c r="G21" s="18">
        <f t="shared" si="3"/>
        <v>85.596499999999992</v>
      </c>
      <c r="H21" s="18">
        <f t="shared" si="3"/>
        <v>564.38583333333338</v>
      </c>
      <c r="I21" s="12">
        <f t="shared" si="3"/>
        <v>35</v>
      </c>
      <c r="J21" s="13"/>
      <c r="K21" s="14"/>
    </row>
    <row r="22" spans="2:11" ht="9.75" customHeight="1" thickTop="1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9"/>
    </row>
    <row r="23" spans="2:11" x14ac:dyDescent="0.25">
      <c r="B23" s="4" t="s">
        <v>22</v>
      </c>
      <c r="C23" s="5" t="s">
        <v>60</v>
      </c>
      <c r="D23" s="5">
        <v>180</v>
      </c>
      <c r="E23" s="5">
        <f>'Меню 3-7'!E23/200*180</f>
        <v>9.81</v>
      </c>
      <c r="F23" s="5">
        <f>'Меню 3-7'!F23/200*180</f>
        <v>11.07</v>
      </c>
      <c r="G23" s="5">
        <f>'Меню 3-7'!G23/200*180</f>
        <v>23.13</v>
      </c>
      <c r="H23" s="5">
        <f>'Меню 3-7'!H23/200*180</f>
        <v>163.80000000000001</v>
      </c>
      <c r="I23" s="6"/>
      <c r="J23" s="5"/>
      <c r="K23" s="5"/>
    </row>
    <row r="24" spans="2:11" ht="15.75" thickBot="1" x14ac:dyDescent="0.3">
      <c r="B24" s="7"/>
      <c r="C24" s="8" t="s">
        <v>55</v>
      </c>
      <c r="D24" s="8">
        <v>20</v>
      </c>
      <c r="E24" s="8">
        <f>'Меню 3-7'!E24/30*20</f>
        <v>1.4000000000000001</v>
      </c>
      <c r="F24" s="8">
        <f>'Меню 3-7'!F24/30*20</f>
        <v>2.2000000000000002</v>
      </c>
      <c r="G24" s="8">
        <f>'Меню 3-7'!G24/30*20</f>
        <v>14.200000000000001</v>
      </c>
      <c r="H24" s="8">
        <f>'Меню 3-7'!H24/30*20</f>
        <v>79.2</v>
      </c>
      <c r="I24" s="9"/>
      <c r="J24" s="8" t="s">
        <v>54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200</v>
      </c>
      <c r="E25" s="13">
        <f t="shared" ref="E25:I25" si="4">SUM(E23:E24)</f>
        <v>11.21</v>
      </c>
      <c r="F25" s="13">
        <f t="shared" si="4"/>
        <v>13.27</v>
      </c>
      <c r="G25" s="13">
        <f t="shared" si="4"/>
        <v>37.33</v>
      </c>
      <c r="H25" s="13">
        <f t="shared" si="4"/>
        <v>243</v>
      </c>
      <c r="I25" s="13">
        <f t="shared" si="4"/>
        <v>0</v>
      </c>
      <c r="J25" s="13"/>
      <c r="K25" s="14"/>
    </row>
    <row r="26" spans="2:11" ht="7.5" customHeight="1" thickTop="1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9"/>
    </row>
    <row r="27" spans="2:11" x14ac:dyDescent="0.25">
      <c r="B27" s="4" t="s">
        <v>23</v>
      </c>
      <c r="C27" s="5" t="s">
        <v>95</v>
      </c>
      <c r="D27" s="5">
        <v>180</v>
      </c>
      <c r="E27" s="17">
        <f>'[1]Меню 3-7'!E27/200*180</f>
        <v>10.052999999999999</v>
      </c>
      <c r="F27" s="17">
        <f>'[1]Меню 3-7'!F27/200*170</f>
        <v>12.894500000000001</v>
      </c>
      <c r="G27" s="17">
        <f>'[1]Меню 3-7'!G27/200*170</f>
        <v>27.013000000000002</v>
      </c>
      <c r="H27" s="17">
        <f>'[1]Меню 3-7'!H27/200*170</f>
        <v>224.4</v>
      </c>
      <c r="I27" s="6"/>
      <c r="J27" s="5" t="s">
        <v>96</v>
      </c>
      <c r="K27" s="5" t="s">
        <v>103</v>
      </c>
    </row>
    <row r="28" spans="2:11" x14ac:dyDescent="0.25">
      <c r="B28" s="5"/>
      <c r="C28" s="5" t="s">
        <v>61</v>
      </c>
      <c r="D28" s="5">
        <v>50</v>
      </c>
      <c r="E28" s="5">
        <v>1.6</v>
      </c>
      <c r="F28" s="5">
        <v>1.7</v>
      </c>
      <c r="G28" s="5">
        <v>4.9000000000000004</v>
      </c>
      <c r="H28" s="5">
        <v>26.5</v>
      </c>
      <c r="I28" s="6"/>
      <c r="J28" s="5" t="s">
        <v>53</v>
      </c>
      <c r="K28" s="5"/>
    </row>
    <row r="29" spans="2:11" ht="15.75" thickBot="1" x14ac:dyDescent="0.3">
      <c r="B29" s="5"/>
      <c r="C29" s="5" t="s">
        <v>80</v>
      </c>
      <c r="D29" s="5">
        <v>180</v>
      </c>
      <c r="E29" s="5">
        <f>'Меню 3-7'!E29/200*180</f>
        <v>0.10799999999999998</v>
      </c>
      <c r="F29" s="5">
        <f>'Меню 3-7'!F29/200*180</f>
        <v>0.18</v>
      </c>
      <c r="G29" s="5">
        <f>'Меню 3-7'!G29/200*180</f>
        <v>9.18</v>
      </c>
      <c r="H29" s="5">
        <f>'Меню 3-7'!H29/200*180</f>
        <v>36.9</v>
      </c>
      <c r="I29" s="6"/>
      <c r="J29" s="5" t="s">
        <v>46</v>
      </c>
      <c r="K29" s="5" t="s">
        <v>104</v>
      </c>
    </row>
    <row r="30" spans="2:11" ht="16.5" thickTop="1" thickBot="1" x14ac:dyDescent="0.3">
      <c r="B30" s="15"/>
      <c r="C30" s="11" t="s">
        <v>12</v>
      </c>
      <c r="D30" s="12">
        <f t="shared" ref="D30:I30" si="5">SUM(D27:D29)</f>
        <v>410</v>
      </c>
      <c r="E30" s="12">
        <f t="shared" si="5"/>
        <v>11.760999999999999</v>
      </c>
      <c r="F30" s="12">
        <f t="shared" si="5"/>
        <v>14.7745</v>
      </c>
      <c r="G30" s="12">
        <f t="shared" si="5"/>
        <v>41.093000000000004</v>
      </c>
      <c r="H30" s="12">
        <f t="shared" si="5"/>
        <v>287.8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D9+D11+D21+D25+D30</f>
        <v>1685</v>
      </c>
      <c r="E31" s="18">
        <f t="shared" si="6"/>
        <v>47.713857142857137</v>
      </c>
      <c r="F31" s="18">
        <f t="shared" si="6"/>
        <v>54.860928571428573</v>
      </c>
      <c r="G31" s="18">
        <f t="shared" si="6"/>
        <v>214.49928571428569</v>
      </c>
      <c r="H31" s="18">
        <f t="shared" si="6"/>
        <v>1502.9858333333334</v>
      </c>
      <c r="I31" s="12">
        <f t="shared" si="6"/>
        <v>35</v>
      </c>
      <c r="J31" s="12"/>
      <c r="K31" s="14"/>
    </row>
    <row r="32" spans="2:11" ht="15.75" thickTop="1" x14ac:dyDescent="0.25">
      <c r="I32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K29" sqref="K2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x14ac:dyDescent="0.25">
      <c r="B1" s="43" t="s">
        <v>82</v>
      </c>
      <c r="C1" s="44"/>
      <c r="D1" s="44"/>
    </row>
    <row r="2" spans="2:11" ht="15.75" x14ac:dyDescent="0.25">
      <c r="B2" s="44" t="s">
        <v>7</v>
      </c>
      <c r="C2" s="44"/>
      <c r="D2" s="44"/>
    </row>
    <row r="3" spans="2:11" ht="45" x14ac:dyDescent="0.25">
      <c r="B3" s="45" t="s">
        <v>0</v>
      </c>
      <c r="C3" s="46" t="s">
        <v>1</v>
      </c>
      <c r="D3" s="45" t="s">
        <v>2</v>
      </c>
      <c r="E3" s="46" t="s">
        <v>3</v>
      </c>
      <c r="F3" s="46"/>
      <c r="G3" s="46"/>
      <c r="H3" s="45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6"/>
      <c r="C4" s="46"/>
      <c r="D4" s="46"/>
      <c r="E4" s="3" t="s">
        <v>13</v>
      </c>
      <c r="F4" s="3" t="s">
        <v>14</v>
      </c>
      <c r="G4" s="3" t="s">
        <v>15</v>
      </c>
      <c r="H4" s="46"/>
      <c r="I4" s="3" t="s">
        <v>17</v>
      </c>
      <c r="J4" s="3"/>
      <c r="K4" s="3"/>
    </row>
    <row r="5" spans="2:11" x14ac:dyDescent="0.25">
      <c r="B5" s="4" t="s">
        <v>8</v>
      </c>
      <c r="C5" s="5" t="s">
        <v>91</v>
      </c>
      <c r="D5" s="5">
        <v>200</v>
      </c>
      <c r="E5" s="5">
        <v>4.4000000000000004</v>
      </c>
      <c r="F5" s="5">
        <v>4.5999999999999996</v>
      </c>
      <c r="G5" s="5">
        <v>31.93</v>
      </c>
      <c r="H5" s="5">
        <v>182</v>
      </c>
      <c r="I5" s="6"/>
      <c r="J5" s="5" t="s">
        <v>48</v>
      </c>
      <c r="K5" s="5" t="s">
        <v>97</v>
      </c>
    </row>
    <row r="6" spans="2:11" x14ac:dyDescent="0.25">
      <c r="B6" s="4"/>
      <c r="C6" s="5" t="s">
        <v>56</v>
      </c>
      <c r="D6" s="5">
        <v>200</v>
      </c>
      <c r="E6" s="5">
        <v>3.67</v>
      </c>
      <c r="F6" s="5">
        <v>3.8</v>
      </c>
      <c r="G6" s="5">
        <v>15.82</v>
      </c>
      <c r="H6" s="5">
        <v>107</v>
      </c>
      <c r="I6" s="6"/>
      <c r="J6" s="5" t="s">
        <v>62</v>
      </c>
      <c r="K6" s="5" t="s">
        <v>98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10.530000000000001</v>
      </c>
      <c r="F9" s="12">
        <f t="shared" si="0"/>
        <v>14.37</v>
      </c>
      <c r="G9" s="12">
        <f t="shared" si="0"/>
        <v>62.84</v>
      </c>
      <c r="H9" s="12">
        <f t="shared" si="0"/>
        <v>413.2</v>
      </c>
      <c r="I9" s="11">
        <f t="shared" si="0"/>
        <v>0</v>
      </c>
      <c r="J9" s="13"/>
      <c r="K9" s="14"/>
    </row>
    <row r="10" spans="2:11" ht="7.5" customHeight="1" thickTop="1" x14ac:dyDescent="0.25">
      <c r="B10" s="50"/>
      <c r="C10" s="48"/>
      <c r="D10" s="48"/>
      <c r="E10" s="48"/>
      <c r="F10" s="48"/>
      <c r="G10" s="48"/>
      <c r="H10" s="48"/>
      <c r="I10" s="48"/>
      <c r="J10" s="48"/>
      <c r="K10" s="49"/>
    </row>
    <row r="11" spans="2:11" ht="15.75" thickBot="1" x14ac:dyDescent="0.3">
      <c r="B11" s="7" t="s">
        <v>9</v>
      </c>
      <c r="C11" s="8" t="s">
        <v>57</v>
      </c>
      <c r="D11" s="8">
        <v>150</v>
      </c>
      <c r="E11" s="8">
        <v>0</v>
      </c>
      <c r="F11" s="8">
        <v>0</v>
      </c>
      <c r="G11" s="8">
        <v>2.23</v>
      </c>
      <c r="H11" s="8">
        <v>90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</v>
      </c>
      <c r="F12" s="12">
        <f t="shared" si="1"/>
        <v>0</v>
      </c>
      <c r="G12" s="12">
        <f t="shared" si="1"/>
        <v>2.23</v>
      </c>
      <c r="H12" s="12">
        <f t="shared" si="1"/>
        <v>90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9"/>
    </row>
    <row r="14" spans="2:11" x14ac:dyDescent="0.25">
      <c r="B14" s="4" t="s">
        <v>19</v>
      </c>
      <c r="C14" s="5" t="s">
        <v>87</v>
      </c>
      <c r="D14" s="5">
        <v>60</v>
      </c>
      <c r="E14" s="5">
        <v>0.81</v>
      </c>
      <c r="F14" s="5">
        <v>0.9</v>
      </c>
      <c r="G14" s="5">
        <v>12.06</v>
      </c>
      <c r="H14" s="5">
        <v>56.9</v>
      </c>
      <c r="I14" s="6"/>
      <c r="J14" s="5" t="s">
        <v>88</v>
      </c>
      <c r="K14" s="5"/>
    </row>
    <row r="15" spans="2:11" x14ac:dyDescent="0.25">
      <c r="B15" s="5"/>
      <c r="C15" s="5" t="s">
        <v>58</v>
      </c>
      <c r="D15" s="5">
        <v>200</v>
      </c>
      <c r="E15" s="5">
        <v>1.74</v>
      </c>
      <c r="F15" s="5">
        <v>2.7</v>
      </c>
      <c r="G15" s="5">
        <v>8.48</v>
      </c>
      <c r="H15" s="5">
        <v>108.75</v>
      </c>
      <c r="I15" s="6"/>
      <c r="J15" s="5" t="s">
        <v>63</v>
      </c>
      <c r="K15" s="5" t="s">
        <v>99</v>
      </c>
    </row>
    <row r="16" spans="2:11" x14ac:dyDescent="0.25">
      <c r="B16" s="5"/>
      <c r="C16" s="5" t="s">
        <v>67</v>
      </c>
      <c r="D16" s="5">
        <v>80</v>
      </c>
      <c r="E16" s="5">
        <v>10.4</v>
      </c>
      <c r="F16" s="5">
        <v>11.4</v>
      </c>
      <c r="G16" s="5">
        <v>9.8000000000000007</v>
      </c>
      <c r="H16" s="5">
        <v>167.23</v>
      </c>
      <c r="I16" s="6"/>
      <c r="J16" s="5" t="s">
        <v>64</v>
      </c>
      <c r="K16" s="5" t="s">
        <v>100</v>
      </c>
    </row>
    <row r="17" spans="2:11" x14ac:dyDescent="0.25">
      <c r="B17" s="5"/>
      <c r="C17" s="5" t="s">
        <v>59</v>
      </c>
      <c r="D17" s="5">
        <v>100</v>
      </c>
      <c r="E17" s="5">
        <v>2.2799999999999998</v>
      </c>
      <c r="F17" s="5">
        <v>3</v>
      </c>
      <c r="G17" s="5">
        <v>20.41</v>
      </c>
      <c r="H17" s="5">
        <v>113.93</v>
      </c>
      <c r="I17" s="6"/>
      <c r="J17" s="5" t="s">
        <v>65</v>
      </c>
      <c r="K17" s="5" t="s">
        <v>101</v>
      </c>
    </row>
    <row r="18" spans="2:11" x14ac:dyDescent="0.25">
      <c r="B18" s="5"/>
      <c r="C18" s="5" t="s">
        <v>84</v>
      </c>
      <c r="D18" s="5">
        <v>200</v>
      </c>
      <c r="E18" s="5">
        <v>0.3</v>
      </c>
      <c r="F18" s="5">
        <v>0.5</v>
      </c>
      <c r="G18" s="5">
        <v>22.15</v>
      </c>
      <c r="H18" s="5">
        <v>90.8</v>
      </c>
      <c r="I18" s="6">
        <v>50</v>
      </c>
      <c r="J18" s="5" t="s">
        <v>66</v>
      </c>
      <c r="K18" s="5" t="s">
        <v>102</v>
      </c>
    </row>
    <row r="19" spans="2:11" x14ac:dyDescent="0.25">
      <c r="B19" s="5"/>
      <c r="C19" s="5" t="s">
        <v>20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710</v>
      </c>
      <c r="E21" s="12">
        <f t="shared" ref="E21:I21" si="3">SUM(E14:E20)</f>
        <v>20.43</v>
      </c>
      <c r="F21" s="12">
        <f t="shared" si="3"/>
        <v>19.650000000000002</v>
      </c>
      <c r="G21" s="12">
        <f t="shared" si="3"/>
        <v>103.4</v>
      </c>
      <c r="H21" s="12">
        <f t="shared" si="3"/>
        <v>689.61</v>
      </c>
      <c r="I21" s="12">
        <f t="shared" si="3"/>
        <v>50</v>
      </c>
      <c r="J21" s="13"/>
      <c r="K21" s="14"/>
    </row>
    <row r="22" spans="2:11" ht="9.75" customHeight="1" thickTop="1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9"/>
    </row>
    <row r="23" spans="2:11" x14ac:dyDescent="0.25">
      <c r="B23" s="4" t="s">
        <v>22</v>
      </c>
      <c r="C23" s="5" t="s">
        <v>60</v>
      </c>
      <c r="D23" s="5">
        <v>200</v>
      </c>
      <c r="E23" s="5">
        <v>10.9</v>
      </c>
      <c r="F23" s="5">
        <v>12.3</v>
      </c>
      <c r="G23" s="5">
        <v>25.7</v>
      </c>
      <c r="H23" s="5">
        <v>182</v>
      </c>
      <c r="I23" s="6"/>
      <c r="J23" s="5"/>
      <c r="K23" s="5"/>
    </row>
    <row r="24" spans="2:11" ht="15.75" thickBot="1" x14ac:dyDescent="0.3">
      <c r="B24" s="7"/>
      <c r="C24" s="8" t="s">
        <v>55</v>
      </c>
      <c r="D24" s="8">
        <v>30</v>
      </c>
      <c r="E24" s="8">
        <v>2.1</v>
      </c>
      <c r="F24" s="8">
        <v>3.3</v>
      </c>
      <c r="G24" s="8">
        <v>21.3</v>
      </c>
      <c r="H24" s="8">
        <v>118.8</v>
      </c>
      <c r="I24" s="9"/>
      <c r="J24" s="8"/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13</v>
      </c>
      <c r="F25" s="13">
        <f t="shared" si="4"/>
        <v>15.600000000000001</v>
      </c>
      <c r="G25" s="13">
        <f t="shared" si="4"/>
        <v>47</v>
      </c>
      <c r="H25" s="13">
        <f t="shared" si="4"/>
        <v>300.8</v>
      </c>
      <c r="I25" s="13">
        <f t="shared" si="4"/>
        <v>0</v>
      </c>
      <c r="J25" s="13"/>
      <c r="K25" s="14"/>
    </row>
    <row r="26" spans="2:11" ht="7.5" customHeight="1" thickTop="1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9"/>
    </row>
    <row r="27" spans="2:11" x14ac:dyDescent="0.25">
      <c r="B27" s="4" t="s">
        <v>23</v>
      </c>
      <c r="C27" s="5" t="s">
        <v>95</v>
      </c>
      <c r="D27" s="5">
        <v>200</v>
      </c>
      <c r="E27" s="5">
        <v>11.17</v>
      </c>
      <c r="F27" s="5">
        <v>15.17</v>
      </c>
      <c r="G27" s="5">
        <v>31.78</v>
      </c>
      <c r="H27" s="5">
        <v>264</v>
      </c>
      <c r="I27" s="6"/>
      <c r="J27" s="5" t="s">
        <v>96</v>
      </c>
      <c r="K27" s="5" t="s">
        <v>103</v>
      </c>
    </row>
    <row r="28" spans="2:11" x14ac:dyDescent="0.25">
      <c r="B28" s="5"/>
      <c r="C28" s="5" t="s">
        <v>61</v>
      </c>
      <c r="D28" s="5">
        <v>50</v>
      </c>
      <c r="E28" s="5">
        <v>1.6</v>
      </c>
      <c r="F28" s="5">
        <v>1.7</v>
      </c>
      <c r="G28" s="5">
        <v>4.9000000000000004</v>
      </c>
      <c r="H28" s="5">
        <v>26.5</v>
      </c>
      <c r="I28" s="6"/>
      <c r="J28" s="5" t="s">
        <v>69</v>
      </c>
      <c r="K28" s="5"/>
    </row>
    <row r="29" spans="2:11" ht="15.75" thickBot="1" x14ac:dyDescent="0.3">
      <c r="B29" s="5"/>
      <c r="C29" s="5" t="s">
        <v>80</v>
      </c>
      <c r="D29" s="5">
        <v>200</v>
      </c>
      <c r="E29" s="5">
        <v>0.12</v>
      </c>
      <c r="F29" s="5">
        <v>0.2</v>
      </c>
      <c r="G29" s="5">
        <v>10.199999999999999</v>
      </c>
      <c r="H29" s="5">
        <v>41</v>
      </c>
      <c r="I29" s="6"/>
      <c r="J29" s="5" t="s">
        <v>68</v>
      </c>
      <c r="K29" s="5" t="s">
        <v>104</v>
      </c>
    </row>
    <row r="30" spans="2:11" ht="16.5" thickTop="1" thickBot="1" x14ac:dyDescent="0.3">
      <c r="B30" s="15"/>
      <c r="C30" s="11" t="s">
        <v>12</v>
      </c>
      <c r="D30" s="12">
        <f t="shared" ref="D30:I30" si="5">SUM(D27:D29)</f>
        <v>450</v>
      </c>
      <c r="E30" s="12">
        <f t="shared" si="5"/>
        <v>12.889999999999999</v>
      </c>
      <c r="F30" s="12">
        <f t="shared" si="5"/>
        <v>17.07</v>
      </c>
      <c r="G30" s="12">
        <f t="shared" si="5"/>
        <v>46.879999999999995</v>
      </c>
      <c r="H30" s="12">
        <f t="shared" si="5"/>
        <v>331.5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D9+D11+D21+D25+D30</f>
        <v>1977</v>
      </c>
      <c r="E31" s="12">
        <f t="shared" si="6"/>
        <v>56.85</v>
      </c>
      <c r="F31" s="12">
        <f t="shared" si="6"/>
        <v>66.69</v>
      </c>
      <c r="G31" s="12">
        <f t="shared" si="6"/>
        <v>262.35000000000002</v>
      </c>
      <c r="H31" s="12">
        <f t="shared" si="6"/>
        <v>1825.11</v>
      </c>
      <c r="I31" s="12">
        <f t="shared" si="6"/>
        <v>50</v>
      </c>
      <c r="J31" s="12"/>
      <c r="K31" s="14"/>
    </row>
    <row r="32" spans="2:11" ht="15.75" thickTop="1" x14ac:dyDescent="0.25">
      <c r="I32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topLeftCell="A7" zoomScale="150" zoomScaleNormal="150" workbookViewId="0">
      <selection activeCell="B33" sqref="B33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1" t="s">
        <v>83</v>
      </c>
      <c r="C1" s="52"/>
      <c r="D1" s="52"/>
    </row>
    <row r="2" spans="2:4" ht="11.1" customHeight="1" x14ac:dyDescent="0.25">
      <c r="B2" s="24"/>
      <c r="C2" s="25" t="s">
        <v>26</v>
      </c>
      <c r="D2" s="26" t="s">
        <v>27</v>
      </c>
    </row>
    <row r="3" spans="2:4" ht="11.1" customHeight="1" x14ac:dyDescent="0.25">
      <c r="B3" s="27" t="s">
        <v>28</v>
      </c>
      <c r="C3" s="24"/>
      <c r="D3" s="24"/>
    </row>
    <row r="4" spans="2:4" ht="11.1" customHeight="1" x14ac:dyDescent="0.25">
      <c r="B4" s="27" t="s">
        <v>89</v>
      </c>
      <c r="C4" s="27">
        <v>150</v>
      </c>
      <c r="D4" s="27">
        <v>200</v>
      </c>
    </row>
    <row r="5" spans="2:4" ht="11.1" customHeight="1" x14ac:dyDescent="0.25">
      <c r="B5" s="19" t="s">
        <v>90</v>
      </c>
      <c r="C5" s="40">
        <v>18</v>
      </c>
      <c r="D5" s="40">
        <v>25</v>
      </c>
    </row>
    <row r="6" spans="2:4" ht="11.1" customHeight="1" x14ac:dyDescent="0.25">
      <c r="B6" s="19" t="s">
        <v>70</v>
      </c>
      <c r="C6" s="20">
        <v>10</v>
      </c>
      <c r="D6" s="20">
        <v>12</v>
      </c>
    </row>
    <row r="7" spans="2:4" ht="11.1" customHeight="1" x14ac:dyDescent="0.25">
      <c r="B7" s="19" t="s">
        <v>29</v>
      </c>
      <c r="C7" s="20">
        <v>68</v>
      </c>
      <c r="D7" s="20">
        <v>90</v>
      </c>
    </row>
    <row r="8" spans="2:4" ht="11.1" customHeight="1" x14ac:dyDescent="0.25">
      <c r="B8" s="19" t="s">
        <v>30</v>
      </c>
      <c r="C8" s="20">
        <v>4</v>
      </c>
      <c r="D8" s="20">
        <v>5</v>
      </c>
    </row>
    <row r="9" spans="2:4" ht="11.1" customHeight="1" x14ac:dyDescent="0.25">
      <c r="B9" s="19" t="s">
        <v>11</v>
      </c>
      <c r="C9" s="20">
        <v>4</v>
      </c>
      <c r="D9" s="20">
        <v>5</v>
      </c>
    </row>
    <row r="10" spans="2:4" ht="11.1" customHeight="1" x14ac:dyDescent="0.25">
      <c r="B10" s="19" t="s">
        <v>31</v>
      </c>
      <c r="C10" s="20">
        <v>65</v>
      </c>
      <c r="D10" s="20">
        <v>86</v>
      </c>
    </row>
    <row r="11" spans="2:4" ht="11.1" customHeight="1" x14ac:dyDescent="0.25">
      <c r="B11" s="28" t="s">
        <v>56</v>
      </c>
      <c r="C11" s="27">
        <v>180</v>
      </c>
      <c r="D11" s="27">
        <v>200</v>
      </c>
    </row>
    <row r="12" spans="2:4" ht="11.1" customHeight="1" x14ac:dyDescent="0.25">
      <c r="B12" s="19" t="s">
        <v>71</v>
      </c>
      <c r="C12" s="20">
        <v>2</v>
      </c>
      <c r="D12" s="21">
        <f>C12/180*200</f>
        <v>2.2222222222222223</v>
      </c>
    </row>
    <row r="13" spans="2:4" ht="11.1" customHeight="1" x14ac:dyDescent="0.25">
      <c r="B13" s="19" t="s">
        <v>30</v>
      </c>
      <c r="C13" s="20">
        <v>6</v>
      </c>
      <c r="D13" s="21">
        <v>8</v>
      </c>
    </row>
    <row r="14" spans="2:4" ht="11.1" customHeight="1" x14ac:dyDescent="0.25">
      <c r="B14" s="19" t="s">
        <v>29</v>
      </c>
      <c r="C14" s="35">
        <v>110</v>
      </c>
      <c r="D14" s="21">
        <f t="shared" ref="D14:D15" si="0">C14/180*200</f>
        <v>122.22222222222223</v>
      </c>
    </row>
    <row r="15" spans="2:4" ht="11.1" customHeight="1" x14ac:dyDescent="0.25">
      <c r="B15" s="19" t="s">
        <v>31</v>
      </c>
      <c r="C15" s="35">
        <v>80</v>
      </c>
      <c r="D15" s="21">
        <f t="shared" si="0"/>
        <v>88.888888888888886</v>
      </c>
    </row>
    <row r="16" spans="2:4" ht="11.1" customHeight="1" x14ac:dyDescent="0.25">
      <c r="B16" s="28" t="s">
        <v>32</v>
      </c>
      <c r="C16" s="27">
        <v>35</v>
      </c>
      <c r="D16" s="27">
        <v>37</v>
      </c>
    </row>
    <row r="17" spans="2:4" ht="11.1" customHeight="1" x14ac:dyDescent="0.25">
      <c r="B17" s="19" t="s">
        <v>33</v>
      </c>
      <c r="C17" s="20">
        <v>20</v>
      </c>
      <c r="D17" s="20">
        <v>30</v>
      </c>
    </row>
    <row r="18" spans="2:4" ht="11.1" customHeight="1" x14ac:dyDescent="0.25">
      <c r="B18" s="19" t="s">
        <v>11</v>
      </c>
      <c r="C18" s="20">
        <v>5</v>
      </c>
      <c r="D18" s="20">
        <v>7</v>
      </c>
    </row>
    <row r="19" spans="2:4" ht="11.1" customHeight="1" x14ac:dyDescent="0.25">
      <c r="B19" s="28" t="s">
        <v>34</v>
      </c>
      <c r="C19" s="20"/>
      <c r="D19" s="20"/>
    </row>
    <row r="20" spans="2:4" ht="11.1" customHeight="1" x14ac:dyDescent="0.25">
      <c r="B20" s="28" t="s">
        <v>57</v>
      </c>
      <c r="C20" s="27">
        <v>150</v>
      </c>
      <c r="D20" s="27">
        <v>150</v>
      </c>
    </row>
    <row r="21" spans="2:4" ht="11.1" customHeight="1" x14ac:dyDescent="0.25">
      <c r="B21" s="28" t="s">
        <v>35</v>
      </c>
      <c r="C21" s="20"/>
      <c r="D21" s="20"/>
    </row>
    <row r="22" spans="2:4" ht="11.1" customHeight="1" x14ac:dyDescent="0.25">
      <c r="B22" s="38" t="s">
        <v>86</v>
      </c>
      <c r="C22" s="38">
        <v>40</v>
      </c>
      <c r="D22" s="38">
        <v>60</v>
      </c>
    </row>
    <row r="23" spans="2:4" ht="11.1" customHeight="1" x14ac:dyDescent="0.25">
      <c r="B23" s="19" t="s">
        <v>37</v>
      </c>
      <c r="C23" s="39">
        <f>D23/60*40</f>
        <v>14</v>
      </c>
      <c r="D23" s="39">
        <v>21</v>
      </c>
    </row>
    <row r="24" spans="2:4" ht="11.1" customHeight="1" x14ac:dyDescent="0.25">
      <c r="B24" s="19" t="s">
        <v>47</v>
      </c>
      <c r="C24" s="39">
        <f t="shared" ref="C24:C28" si="1">D24/60*40</f>
        <v>10</v>
      </c>
      <c r="D24" s="39">
        <v>15</v>
      </c>
    </row>
    <row r="25" spans="2:4" ht="11.1" customHeight="1" x14ac:dyDescent="0.25">
      <c r="B25" s="19" t="s">
        <v>38</v>
      </c>
      <c r="C25" s="31">
        <f t="shared" si="1"/>
        <v>16.666666666666668</v>
      </c>
      <c r="D25" s="21">
        <v>25</v>
      </c>
    </row>
    <row r="26" spans="2:4" ht="11.1" customHeight="1" x14ac:dyDescent="0.25">
      <c r="B26" s="19" t="s">
        <v>72</v>
      </c>
      <c r="C26" s="21">
        <f t="shared" si="1"/>
        <v>10</v>
      </c>
      <c r="D26" s="31">
        <v>15</v>
      </c>
    </row>
    <row r="27" spans="2:4" ht="11.1" customHeight="1" x14ac:dyDescent="0.25">
      <c r="B27" s="19" t="s">
        <v>39</v>
      </c>
      <c r="C27" s="31">
        <f t="shared" si="1"/>
        <v>7.333333333333333</v>
      </c>
      <c r="D27" s="31">
        <v>11</v>
      </c>
    </row>
    <row r="28" spans="2:4" ht="11.25" customHeight="1" x14ac:dyDescent="0.25">
      <c r="B28" s="19" t="s">
        <v>36</v>
      </c>
      <c r="C28" s="31">
        <f t="shared" si="1"/>
        <v>2.6666666666666665</v>
      </c>
      <c r="D28" s="31">
        <v>4</v>
      </c>
    </row>
    <row r="29" spans="2:4" ht="11.1" customHeight="1" x14ac:dyDescent="0.25">
      <c r="B29" s="27" t="s">
        <v>74</v>
      </c>
      <c r="C29" s="27">
        <v>160</v>
      </c>
      <c r="D29" s="27">
        <v>200</v>
      </c>
    </row>
    <row r="30" spans="2:4" ht="11.1" customHeight="1" x14ac:dyDescent="0.25">
      <c r="B30" s="19" t="s">
        <v>76</v>
      </c>
      <c r="C30" s="30">
        <v>40</v>
      </c>
      <c r="D30" s="21">
        <f>C30/160*200</f>
        <v>50</v>
      </c>
    </row>
    <row r="31" spans="2:4" ht="11.1" customHeight="1" x14ac:dyDescent="0.25">
      <c r="B31" s="19" t="s">
        <v>37</v>
      </c>
      <c r="C31" s="33">
        <v>26</v>
      </c>
      <c r="D31" s="21">
        <f t="shared" ref="D31:D35" si="2">C31/160*200</f>
        <v>32.5</v>
      </c>
    </row>
    <row r="32" spans="2:4" ht="11.1" customHeight="1" x14ac:dyDescent="0.25">
      <c r="B32" s="19" t="s">
        <v>38</v>
      </c>
      <c r="C32" s="20">
        <v>10</v>
      </c>
      <c r="D32" s="21">
        <f t="shared" si="2"/>
        <v>12.5</v>
      </c>
    </row>
    <row r="33" spans="2:4" ht="11.1" customHeight="1" x14ac:dyDescent="0.25">
      <c r="B33" s="19" t="s">
        <v>39</v>
      </c>
      <c r="C33" s="30">
        <v>8</v>
      </c>
      <c r="D33" s="21">
        <f t="shared" si="2"/>
        <v>10</v>
      </c>
    </row>
    <row r="34" spans="2:4" ht="11.1" customHeight="1" x14ac:dyDescent="0.25">
      <c r="B34" s="19" t="s">
        <v>75</v>
      </c>
      <c r="C34" s="30">
        <v>0.6</v>
      </c>
      <c r="D34" s="21">
        <f t="shared" si="2"/>
        <v>0.75</v>
      </c>
    </row>
    <row r="35" spans="2:4" ht="11.1" customHeight="1" x14ac:dyDescent="0.25">
      <c r="B35" s="19" t="s">
        <v>36</v>
      </c>
      <c r="C35" s="20">
        <v>3</v>
      </c>
      <c r="D35" s="21">
        <f t="shared" si="2"/>
        <v>3.75</v>
      </c>
    </row>
    <row r="36" spans="2:4" ht="11.1" customHeight="1" x14ac:dyDescent="0.25">
      <c r="B36" s="19" t="s">
        <v>40</v>
      </c>
      <c r="C36" s="20">
        <v>27</v>
      </c>
      <c r="D36" s="31">
        <v>32.5</v>
      </c>
    </row>
    <row r="37" spans="2:4" ht="11.1" customHeight="1" x14ac:dyDescent="0.25">
      <c r="B37" s="19" t="s">
        <v>41</v>
      </c>
      <c r="C37" s="20">
        <v>32</v>
      </c>
      <c r="D37" s="21">
        <v>37</v>
      </c>
    </row>
    <row r="38" spans="2:4" ht="11.1" customHeight="1" x14ac:dyDescent="0.25">
      <c r="B38" s="19" t="s">
        <v>42</v>
      </c>
      <c r="C38" s="30">
        <v>10</v>
      </c>
      <c r="D38" s="21">
        <f t="shared" ref="D38" si="3">C38/160*200</f>
        <v>12.5</v>
      </c>
    </row>
    <row r="39" spans="2:4" ht="11.1" customHeight="1" x14ac:dyDescent="0.25">
      <c r="B39" s="27" t="s">
        <v>92</v>
      </c>
      <c r="C39" s="27">
        <v>60</v>
      </c>
      <c r="D39" s="27">
        <v>80</v>
      </c>
    </row>
    <row r="40" spans="2:4" ht="11.1" customHeight="1" x14ac:dyDescent="0.25">
      <c r="B40" s="19" t="s">
        <v>77</v>
      </c>
      <c r="C40" s="21">
        <v>44</v>
      </c>
      <c r="D40" s="20">
        <v>58</v>
      </c>
    </row>
    <row r="41" spans="2:4" ht="11.1" customHeight="1" x14ac:dyDescent="0.25">
      <c r="B41" s="19" t="s">
        <v>39</v>
      </c>
      <c r="C41" s="21">
        <v>17</v>
      </c>
      <c r="D41" s="20">
        <v>23</v>
      </c>
    </row>
    <row r="42" spans="2:4" ht="11.1" customHeight="1" x14ac:dyDescent="0.25">
      <c r="B42" s="19" t="s">
        <v>33</v>
      </c>
      <c r="C42" s="21">
        <v>6</v>
      </c>
      <c r="D42" s="20">
        <v>8</v>
      </c>
    </row>
    <row r="43" spans="2:4" ht="11.1" customHeight="1" x14ac:dyDescent="0.25">
      <c r="B43" s="19" t="s">
        <v>29</v>
      </c>
      <c r="C43" s="21">
        <v>10</v>
      </c>
      <c r="D43" s="20">
        <v>13</v>
      </c>
    </row>
    <row r="44" spans="2:4" ht="11.1" customHeight="1" x14ac:dyDescent="0.25">
      <c r="B44" s="19" t="s">
        <v>11</v>
      </c>
      <c r="C44" s="21">
        <v>2</v>
      </c>
      <c r="D44" s="32">
        <v>3</v>
      </c>
    </row>
    <row r="45" spans="2:4" ht="11.1" customHeight="1" x14ac:dyDescent="0.25">
      <c r="B45" s="19" t="s">
        <v>78</v>
      </c>
      <c r="C45" s="21">
        <v>7</v>
      </c>
      <c r="D45" s="30">
        <v>9</v>
      </c>
    </row>
    <row r="46" spans="2:4" ht="11.1" customHeight="1" x14ac:dyDescent="0.25">
      <c r="B46" s="19" t="s">
        <v>45</v>
      </c>
      <c r="C46" s="31">
        <v>2</v>
      </c>
      <c r="D46" s="30">
        <v>3</v>
      </c>
    </row>
    <row r="47" spans="2:4" ht="11.1" customHeight="1" x14ac:dyDescent="0.25">
      <c r="B47" s="19" t="s">
        <v>36</v>
      </c>
      <c r="C47" s="21">
        <v>1</v>
      </c>
      <c r="D47" s="36">
        <v>1</v>
      </c>
    </row>
    <row r="48" spans="2:4" ht="11.1" customHeight="1" x14ac:dyDescent="0.25">
      <c r="B48" s="28" t="s">
        <v>59</v>
      </c>
      <c r="C48" s="29">
        <v>100</v>
      </c>
      <c r="D48" s="23">
        <v>100</v>
      </c>
    </row>
    <row r="49" spans="2:4" ht="11.1" customHeight="1" x14ac:dyDescent="0.25">
      <c r="B49" s="19" t="s">
        <v>37</v>
      </c>
      <c r="C49" s="21">
        <v>133</v>
      </c>
      <c r="D49" s="21">
        <v>133</v>
      </c>
    </row>
    <row r="50" spans="2:4" ht="11.1" customHeight="1" x14ac:dyDescent="0.25">
      <c r="B50" s="19" t="s">
        <v>11</v>
      </c>
      <c r="C50" s="21">
        <v>3</v>
      </c>
      <c r="D50" s="21">
        <v>3</v>
      </c>
    </row>
    <row r="51" spans="2:4" ht="11.1" customHeight="1" x14ac:dyDescent="0.25">
      <c r="B51" s="27" t="s">
        <v>84</v>
      </c>
      <c r="C51" s="27">
        <v>150</v>
      </c>
      <c r="D51" s="27">
        <v>200</v>
      </c>
    </row>
    <row r="52" spans="2:4" ht="11.1" customHeight="1" x14ac:dyDescent="0.25">
      <c r="B52" s="19" t="s">
        <v>85</v>
      </c>
      <c r="C52" s="20">
        <v>23</v>
      </c>
      <c r="D52" s="20">
        <v>31</v>
      </c>
    </row>
    <row r="53" spans="2:4" ht="11.1" customHeight="1" x14ac:dyDescent="0.25">
      <c r="B53" s="19" t="s">
        <v>30</v>
      </c>
      <c r="C53" s="20">
        <v>6</v>
      </c>
      <c r="D53" s="20">
        <v>8</v>
      </c>
    </row>
    <row r="54" spans="2:4" ht="11.1" customHeight="1" x14ac:dyDescent="0.25">
      <c r="B54" s="27" t="s">
        <v>20</v>
      </c>
      <c r="C54" s="27">
        <v>40</v>
      </c>
      <c r="D54" s="27">
        <v>50</v>
      </c>
    </row>
    <row r="55" spans="2:4" ht="11.1" customHeight="1" x14ac:dyDescent="0.25">
      <c r="B55" s="27" t="s">
        <v>10</v>
      </c>
      <c r="C55" s="27">
        <v>20</v>
      </c>
      <c r="D55" s="27">
        <v>20</v>
      </c>
    </row>
    <row r="56" spans="2:4" ht="11.1" customHeight="1" x14ac:dyDescent="0.25">
      <c r="B56" s="28" t="s">
        <v>43</v>
      </c>
      <c r="C56" s="20"/>
      <c r="D56" s="20"/>
    </row>
    <row r="57" spans="2:4" ht="11.1" customHeight="1" x14ac:dyDescent="0.25">
      <c r="B57" s="28" t="s">
        <v>60</v>
      </c>
      <c r="C57" s="20">
        <v>180</v>
      </c>
      <c r="D57" s="20">
        <v>200</v>
      </c>
    </row>
    <row r="58" spans="2:4" ht="11.1" customHeight="1" x14ac:dyDescent="0.25">
      <c r="B58" s="27" t="s">
        <v>55</v>
      </c>
      <c r="C58" s="20">
        <v>20</v>
      </c>
      <c r="D58" s="20">
        <v>30</v>
      </c>
    </row>
    <row r="59" spans="2:4" ht="11.1" customHeight="1" x14ac:dyDescent="0.25">
      <c r="B59" s="27" t="s">
        <v>44</v>
      </c>
      <c r="C59" s="20"/>
      <c r="D59" s="20"/>
    </row>
    <row r="60" spans="2:4" ht="11.1" customHeight="1" x14ac:dyDescent="0.25">
      <c r="B60" s="27" t="s">
        <v>73</v>
      </c>
      <c r="C60" s="27">
        <v>50</v>
      </c>
      <c r="D60" s="27">
        <v>50</v>
      </c>
    </row>
    <row r="61" spans="2:4" ht="11.1" customHeight="1" x14ac:dyDescent="0.25">
      <c r="B61" s="22" t="s">
        <v>79</v>
      </c>
      <c r="C61" s="29">
        <v>76.25</v>
      </c>
      <c r="D61" s="20">
        <v>76.25</v>
      </c>
    </row>
    <row r="62" spans="2:4" ht="11.1" customHeight="1" x14ac:dyDescent="0.25">
      <c r="B62" s="28" t="s">
        <v>93</v>
      </c>
      <c r="C62" s="34">
        <v>180</v>
      </c>
      <c r="D62" s="41">
        <v>200</v>
      </c>
    </row>
    <row r="63" spans="2:4" ht="11.1" customHeight="1" x14ac:dyDescent="0.25">
      <c r="B63" s="22" t="s">
        <v>93</v>
      </c>
      <c r="C63" s="29">
        <f>D63/200*180</f>
        <v>54.9</v>
      </c>
      <c r="D63" s="42">
        <v>61</v>
      </c>
    </row>
    <row r="64" spans="2:4" ht="11.1" customHeight="1" x14ac:dyDescent="0.25">
      <c r="B64" s="22" t="s">
        <v>11</v>
      </c>
      <c r="C64" s="29">
        <f t="shared" ref="C64:C65" si="4">D64/200*180</f>
        <v>4.5</v>
      </c>
      <c r="D64" s="42">
        <v>5</v>
      </c>
    </row>
    <row r="65" spans="2:4" ht="11.1" customHeight="1" x14ac:dyDescent="0.25">
      <c r="B65" s="22" t="s">
        <v>94</v>
      </c>
      <c r="C65" s="29">
        <f t="shared" si="4"/>
        <v>19.8</v>
      </c>
      <c r="D65" s="42">
        <v>22</v>
      </c>
    </row>
    <row r="66" spans="2:4" ht="11.1" customHeight="1" x14ac:dyDescent="0.25">
      <c r="B66" s="27" t="s">
        <v>80</v>
      </c>
      <c r="C66" s="27">
        <v>180</v>
      </c>
      <c r="D66" s="27">
        <v>200</v>
      </c>
    </row>
    <row r="67" spans="2:4" ht="11.1" customHeight="1" x14ac:dyDescent="0.25">
      <c r="B67" s="19" t="s">
        <v>80</v>
      </c>
      <c r="C67" s="23">
        <v>0.2</v>
      </c>
      <c r="D67" s="31">
        <v>0.3</v>
      </c>
    </row>
    <row r="68" spans="2:4" ht="11.1" customHeight="1" x14ac:dyDescent="0.25">
      <c r="B68" s="19" t="s">
        <v>30</v>
      </c>
      <c r="C68" s="23">
        <v>6</v>
      </c>
      <c r="D68" s="21">
        <v>8</v>
      </c>
    </row>
    <row r="69" spans="2:4" ht="11.1" customHeight="1" x14ac:dyDescent="0.25">
      <c r="B69" s="19" t="s">
        <v>81</v>
      </c>
      <c r="C69" s="23">
        <v>4</v>
      </c>
      <c r="D69" s="21">
        <v>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2024-11-11T21:31:43Z</dcterms:modified>
</cp:coreProperties>
</file>