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1)" sheetId="5" r:id="rId3"/>
    <sheet name="Лист1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C23" i="5" l="1"/>
  <c r="C24" i="5"/>
  <c r="C25" i="5"/>
  <c r="C22" i="5"/>
  <c r="C62" i="5" l="1"/>
  <c r="C63" i="5"/>
  <c r="C61" i="5"/>
  <c r="C55" i="5"/>
  <c r="C57" i="5"/>
  <c r="C58" i="5"/>
  <c r="C59" i="5"/>
  <c r="C54" i="5"/>
  <c r="C36" i="5" l="1"/>
  <c r="C37" i="5"/>
  <c r="C38" i="5"/>
  <c r="C39" i="5"/>
  <c r="C40" i="5"/>
  <c r="C41" i="5"/>
  <c r="C35" i="5"/>
  <c r="H16" i="1" l="1"/>
  <c r="G16" i="1"/>
  <c r="F16" i="1"/>
  <c r="E16" i="1"/>
  <c r="F11" i="1" l="1"/>
  <c r="G11" i="1"/>
  <c r="H11" i="1"/>
  <c r="E11" i="1"/>
  <c r="F28" i="1" l="1"/>
  <c r="F22" i="1" l="1"/>
  <c r="G22" i="1"/>
  <c r="H22" i="1"/>
  <c r="E22" i="1"/>
  <c r="F27" i="1" l="1"/>
  <c r="G27" i="1"/>
  <c r="H27" i="1"/>
  <c r="E27" i="1"/>
  <c r="H28" i="1"/>
  <c r="G28" i="1"/>
  <c r="E28" i="1"/>
  <c r="C28" i="5"/>
  <c r="C29" i="5"/>
  <c r="C30" i="5"/>
  <c r="C33" i="5"/>
  <c r="C27" i="5"/>
  <c r="F14" i="1" l="1"/>
  <c r="G14" i="1"/>
  <c r="H14" i="1"/>
  <c r="E14" i="1"/>
  <c r="F8" i="1"/>
  <c r="G8" i="1"/>
  <c r="H8" i="1"/>
  <c r="E8" i="1"/>
  <c r="F18" i="1"/>
  <c r="G18" i="1"/>
  <c r="H18" i="1"/>
  <c r="E18" i="1"/>
  <c r="F7" i="1"/>
  <c r="G7" i="1"/>
  <c r="H7" i="1"/>
  <c r="E7" i="1"/>
  <c r="F26" i="1" l="1"/>
  <c r="G26" i="1"/>
  <c r="H26" i="1"/>
  <c r="E26" i="1"/>
  <c r="E23" i="1"/>
  <c r="E29" i="2" l="1"/>
  <c r="F29" i="2"/>
  <c r="G29" i="2"/>
  <c r="H29" i="2"/>
  <c r="D29" i="2"/>
  <c r="F29" i="1" l="1"/>
  <c r="G29" i="1"/>
  <c r="H29" i="1"/>
  <c r="E29" i="1"/>
  <c r="H6" i="1" l="1"/>
  <c r="G6" i="1"/>
  <c r="F5" i="1"/>
  <c r="G5" i="1"/>
  <c r="H5" i="1"/>
  <c r="E5" i="1"/>
  <c r="F6" i="1" l="1"/>
  <c r="E6" i="1"/>
  <c r="F17" i="1" l="1"/>
  <c r="G17" i="1"/>
  <c r="H17" i="1"/>
  <c r="E17" i="1"/>
  <c r="F15" i="1"/>
  <c r="G15" i="1"/>
  <c r="H15" i="1"/>
  <c r="E15" i="1"/>
  <c r="E9" i="1"/>
  <c r="I29" i="2"/>
  <c r="I24" i="2"/>
  <c r="H24" i="2"/>
  <c r="G24" i="2"/>
  <c r="F24" i="2"/>
  <c r="E24" i="2"/>
  <c r="D24" i="2"/>
  <c r="I20" i="2"/>
  <c r="H20" i="2"/>
  <c r="G20" i="2"/>
  <c r="F20" i="2"/>
  <c r="E20" i="2"/>
  <c r="D20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29" i="1"/>
  <c r="E24" i="1"/>
  <c r="F24" i="1"/>
  <c r="G24" i="1"/>
  <c r="H24" i="1"/>
  <c r="I24" i="1"/>
  <c r="D24" i="1"/>
  <c r="D29" i="1"/>
  <c r="I20" i="1"/>
  <c r="D20" i="1"/>
  <c r="F9" i="1"/>
  <c r="G9" i="1"/>
  <c r="H9" i="1"/>
  <c r="I9" i="1"/>
  <c r="I12" i="1" s="1"/>
  <c r="D9" i="1"/>
  <c r="F20" i="1" l="1"/>
  <c r="F30" i="1" s="1"/>
  <c r="I30" i="1"/>
  <c r="I30" i="2"/>
  <c r="H20" i="1"/>
  <c r="H30" i="1" s="1"/>
  <c r="G20" i="1"/>
  <c r="G30" i="1" s="1"/>
  <c r="E30" i="2"/>
  <c r="E20" i="1"/>
  <c r="E30" i="1" s="1"/>
  <c r="G30" i="2"/>
  <c r="H30" i="2"/>
  <c r="D30" i="1"/>
  <c r="F30" i="2"/>
  <c r="D30" i="2"/>
  <c r="I12" i="2"/>
</calcChain>
</file>

<file path=xl/sharedStrings.xml><?xml version="1.0" encoding="utf-8"?>
<sst xmlns="http://schemas.openxmlformats.org/spreadsheetml/2006/main" count="186" uniqueCount="93">
  <si>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</si>
  <si>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</si>
  <si>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</si>
  <si>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</si>
  <si>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</si>
  <si>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</si>
  <si>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</si>
  <si>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</si>
  <si>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</si>
  <si>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</si>
  <si>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</si>
  <si>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</si>
  <si>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</si>
  <si>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</si>
  <si>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</si>
  <si>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</si>
  <si>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</si>
  <si>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</si>
  <si>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</si>
  <si>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</si>
  <si>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</si>
  <si>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Полдник</t>
  </si>
  <si>
    <t>Ужин</t>
  </si>
  <si>
    <t>Чай с сахаром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</si>
  <si>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</si>
  <si>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</si>
  <si>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</si>
  <si>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</si>
  <si>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</si>
  <si>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</si>
  <si>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</si>
  <si>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</si>
  <si>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Хлеб пшеничный (батон)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</si>
  <si>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</si>
  <si>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</si>
  <si>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</si>
  <si>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</si>
  <si>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</si>
  <si>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</si>
  <si>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</si>
  <si>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</si>
  <si>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>Мука пшеничная</t>
  </si>
  <si>
    <t>Яйца (меланж)</t>
  </si>
  <si>
    <t>№ 199 т2</t>
  </si>
  <si>
    <t>Каша гречневая жидкая с сахаром и маслом</t>
  </si>
  <si>
    <t>Сыр Российский</t>
  </si>
  <si>
    <t>Сок</t>
  </si>
  <si>
    <t xml:space="preserve">Кефир </t>
  </si>
  <si>
    <t>Какао с молоком</t>
  </si>
  <si>
    <t>№ 416</t>
  </si>
  <si>
    <t xml:space="preserve">Хлеб из муки пшеничной </t>
  </si>
  <si>
    <t>№ 396</t>
  </si>
  <si>
    <t>№ 432</t>
  </si>
  <si>
    <t>№ 420</t>
  </si>
  <si>
    <t>Крупа гречневая</t>
  </si>
  <si>
    <t>Какао порошок</t>
  </si>
  <si>
    <t>Бутерброд с сыром Российским</t>
  </si>
  <si>
    <t>Сметана</t>
  </si>
  <si>
    <t>Кефир</t>
  </si>
  <si>
    <t>Чай</t>
  </si>
  <si>
    <t>Творог</t>
  </si>
  <si>
    <t>№ 411</t>
  </si>
  <si>
    <t>Кисель фруктовый</t>
  </si>
  <si>
    <t>Крупа манная</t>
  </si>
  <si>
    <t>№ 369</t>
  </si>
  <si>
    <t>Мясо (говядина)</t>
  </si>
  <si>
    <t>(или цыплят бройлеров)</t>
  </si>
  <si>
    <t>МЕНЮ-раскладка день 11 (одиннадцатый)</t>
  </si>
  <si>
    <t>Суп вермишелевый на курином бульоне</t>
  </si>
  <si>
    <t>Овощное рагу с мясом</t>
  </si>
  <si>
    <t>Коржик молочный</t>
  </si>
  <si>
    <t>Сметанный соус</t>
  </si>
  <si>
    <t>Творожная запеканка</t>
  </si>
  <si>
    <t>Вермишель (макаронные изделия)</t>
  </si>
  <si>
    <t>№ 88</t>
  </si>
  <si>
    <t>Говядина 1 категории</t>
  </si>
  <si>
    <t>Томат-паста</t>
  </si>
  <si>
    <t>Капуста белокочанная</t>
  </si>
  <si>
    <t>День 11 (одиннадцатый)</t>
  </si>
  <si>
    <t>№ 251</t>
  </si>
  <si>
    <t xml:space="preserve">Творожная запеканка </t>
  </si>
  <si>
    <t>Салат из свежих овощей</t>
  </si>
  <si>
    <t>Помидор свежий</t>
  </si>
  <si>
    <t>Перец свежий</t>
  </si>
  <si>
    <t>Крахмал</t>
  </si>
  <si>
    <t>Ягоды замороженные (фрукты)</t>
  </si>
  <si>
    <t>№ 01</t>
  </si>
  <si>
    <t>№ 11</t>
  </si>
  <si>
    <t>№ 34</t>
  </si>
  <si>
    <t>№ 71</t>
  </si>
  <si>
    <t>№ 16</t>
  </si>
  <si>
    <t>№ 54</t>
  </si>
  <si>
    <t>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</si>
</sst>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20-&#1076;&#1085;&#1077;&#1074;&#1085;&#1086;&#1077;%20&#1089;%2001.10.2024\&#1052;&#1077;&#1085;&#1102;%20&#1076;&#1077;&#1085;&#110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3)"/>
    </sheetNames>
    <sheetDataSet>
      <sheetData sheetId="0"/>
      <sheetData sheetId="1">
        <row r="16">
          <cell r="E16">
            <v>6.4</v>
          </cell>
          <cell r="F16">
            <v>10.4</v>
          </cell>
          <cell r="G16">
            <v>22.52</v>
          </cell>
          <cell r="H16">
            <v>356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45" t="s">
        <v>78</v>
      </c>
      <c r="C1" s="46"/>
      <c r="D1" s="46"/>
    </row>
    <row r="2" spans="2:11" ht="15.75" x14ac:dyDescent="0.25">
      <c r="B2" s="46" t="s">
        <v>25</v>
      </c>
      <c r="C2" s="46"/>
      <c r="D2" s="46"/>
    </row>
    <row r="3" spans="2:11" ht="45" x14ac:dyDescent="0.25">
      <c r="B3" s="47" t="s">
        <v>0</v>
      </c>
      <c r="C3" s="48" t="s">
        <v>1</v>
      </c>
      <c r="D3" s="47" t="s">
        <v>2</v>
      </c>
      <c r="E3" s="48" t="s">
        <v>3</v>
      </c>
      <c r="F3" s="48"/>
      <c r="G3" s="48"/>
      <c r="H3" s="47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8"/>
      <c r="C4" s="48"/>
      <c r="D4" s="48"/>
      <c r="E4" s="3" t="s">
        <v>13</v>
      </c>
      <c r="F4" s="3" t="s">
        <v>14</v>
      </c>
      <c r="G4" s="3" t="s">
        <v>15</v>
      </c>
      <c r="H4" s="48"/>
      <c r="I4" s="3" t="s">
        <v>17</v>
      </c>
      <c r="J4" s="3"/>
      <c r="K4" s="3"/>
    </row>
    <row r="5" spans="2:11" x14ac:dyDescent="0.25">
      <c r="B5" s="4" t="s">
        <v>8</v>
      </c>
      <c r="C5" s="5" t="s">
        <v>44</v>
      </c>
      <c r="D5" s="5">
        <v>150</v>
      </c>
      <c r="E5" s="17">
        <f>'Меню 3-7'!E5/200*150</f>
        <v>2.7750000000000004</v>
      </c>
      <c r="F5" s="17">
        <f>'Меню 3-7'!F5/200*150</f>
        <v>2.9249999999999998</v>
      </c>
      <c r="G5" s="17">
        <f>'Меню 3-7'!G5/200*150</f>
        <v>18.524999999999999</v>
      </c>
      <c r="H5" s="17">
        <f>'Меню 3-7'!H5/200*150</f>
        <v>135.67500000000001</v>
      </c>
      <c r="I5" s="6"/>
      <c r="J5" s="5" t="s">
        <v>43</v>
      </c>
      <c r="K5" s="5" t="s">
        <v>86</v>
      </c>
    </row>
    <row r="6" spans="2:11" x14ac:dyDescent="0.25">
      <c r="B6" s="4"/>
      <c r="C6" s="5" t="s">
        <v>48</v>
      </c>
      <c r="D6" s="5">
        <v>180</v>
      </c>
      <c r="E6" s="17">
        <f>'Меню 3-7'!E6/200*180</f>
        <v>3.6899999999999995</v>
      </c>
      <c r="F6" s="17">
        <f>'Меню 3-7'!F6/200*180</f>
        <v>3.0960000000000001</v>
      </c>
      <c r="G6" s="17">
        <f>'Меню 3-7'!G6/200*180</f>
        <v>15.819929999999999</v>
      </c>
      <c r="H6" s="17">
        <f>'Меню 3-7'!H6/200*180</f>
        <v>106.99920000000002</v>
      </c>
      <c r="I6" s="6"/>
      <c r="J6" s="5" t="s">
        <v>49</v>
      </c>
      <c r="K6" s="5" t="s">
        <v>87</v>
      </c>
    </row>
    <row r="7" spans="2:11" x14ac:dyDescent="0.25">
      <c r="B7" s="4"/>
      <c r="C7" s="5" t="s">
        <v>50</v>
      </c>
      <c r="D7" s="5">
        <v>20</v>
      </c>
      <c r="E7" s="36">
        <f>'Меню 3-7'!E7/30*20</f>
        <v>1.58</v>
      </c>
      <c r="F7" s="36">
        <f>'Меню 3-7'!F7/30*20</f>
        <v>0.2</v>
      </c>
      <c r="G7" s="36">
        <f>'Меню 3-7'!G7/30*20</f>
        <v>9.66</v>
      </c>
      <c r="H7" s="36">
        <f>'Меню 3-7'!H7/30*20</f>
        <v>47.333333333333336</v>
      </c>
      <c r="I7" s="6"/>
      <c r="J7" s="5" t="s">
        <v>18</v>
      </c>
      <c r="K7" s="5"/>
    </row>
    <row r="8" spans="2:11" ht="15.75" thickBot="1" x14ac:dyDescent="0.3">
      <c r="B8" s="7"/>
      <c r="C8" s="8" t="s">
        <v>45</v>
      </c>
      <c r="D8" s="8">
        <v>5</v>
      </c>
      <c r="E8" s="36">
        <f>'Меню 3-7'!E8/12*5</f>
        <v>1.1599999999999999</v>
      </c>
      <c r="F8" s="36">
        <f>'Меню 3-7'!F8/12*5</f>
        <v>1.4749999999999999</v>
      </c>
      <c r="G8" s="36">
        <f>'Меню 3-7'!G8/12*5</f>
        <v>0</v>
      </c>
      <c r="H8" s="36">
        <f>'Меню 3-7'!H8/12*5</f>
        <v>18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9.2050000000000001</v>
      </c>
      <c r="F9" s="18">
        <f t="shared" si="0"/>
        <v>7.6959999999999997</v>
      </c>
      <c r="G9" s="18">
        <f t="shared" si="0"/>
        <v>44.004930000000002</v>
      </c>
      <c r="H9" s="18">
        <f t="shared" si="0"/>
        <v>308.00753333333336</v>
      </c>
      <c r="I9" s="11">
        <f t="shared" si="0"/>
        <v>0</v>
      </c>
      <c r="J9" s="13"/>
      <c r="K9" s="14"/>
    </row>
    <row r="10" spans="2:11" ht="7.5" customHeight="1" thickTop="1" x14ac:dyDescent="0.25">
      <c r="B10" s="52"/>
      <c r="C10" s="50"/>
      <c r="D10" s="50"/>
      <c r="E10" s="50"/>
      <c r="F10" s="50"/>
      <c r="G10" s="50"/>
      <c r="H10" s="50"/>
      <c r="I10" s="50"/>
      <c r="J10" s="50"/>
      <c r="K10" s="51"/>
    </row>
    <row r="11" spans="2:11" ht="15.75" thickBot="1" x14ac:dyDescent="0.3">
      <c r="B11" s="7" t="s">
        <v>9</v>
      </c>
      <c r="C11" s="8" t="s">
        <v>46</v>
      </c>
      <c r="D11" s="8">
        <v>150</v>
      </c>
      <c r="E11" s="8">
        <f>'Меню 3-7'!E11</f>
        <v>1.27</v>
      </c>
      <c r="F11" s="8">
        <f>'Меню 3-7'!F11</f>
        <v>1.35</v>
      </c>
      <c r="G11" s="8">
        <f>'Меню 3-7'!G11</f>
        <v>18</v>
      </c>
      <c r="H11" s="8">
        <f>'Меню 3-7'!H11</f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2:11" x14ac:dyDescent="0.25">
      <c r="B14" s="4" t="s">
        <v>19</v>
      </c>
      <c r="C14" s="5" t="s">
        <v>81</v>
      </c>
      <c r="D14" s="5">
        <v>40</v>
      </c>
      <c r="E14" s="17">
        <f>'Меню 3-7'!E14/60*40</f>
        <v>0.93333333333333324</v>
      </c>
      <c r="F14" s="17">
        <f>'Меню 3-7'!F14/60*40</f>
        <v>1.6</v>
      </c>
      <c r="G14" s="17">
        <f>'Меню 3-7'!G14/60*40</f>
        <v>4.9333333333333336</v>
      </c>
      <c r="H14" s="17">
        <f>'Меню 3-7'!H14/60*40</f>
        <v>40</v>
      </c>
      <c r="I14" s="6"/>
      <c r="J14" s="5"/>
      <c r="K14" s="5"/>
    </row>
    <row r="15" spans="2:11" x14ac:dyDescent="0.25">
      <c r="B15" s="5"/>
      <c r="C15" s="5" t="s">
        <v>68</v>
      </c>
      <c r="D15" s="5">
        <v>160</v>
      </c>
      <c r="E15" s="17">
        <f>'Меню 3-7'!E15/200*160</f>
        <v>1.8559999999999999</v>
      </c>
      <c r="F15" s="17">
        <f>'Меню 3-7'!F15/200*160</f>
        <v>2.6239999999999997</v>
      </c>
      <c r="G15" s="17">
        <f>'Меню 3-7'!G15/200*160</f>
        <v>6.6815999999999995</v>
      </c>
      <c r="H15" s="17">
        <f>'Меню 3-7'!H15/200*160</f>
        <v>79.680000000000007</v>
      </c>
      <c r="I15" s="6"/>
      <c r="J15" s="5" t="s">
        <v>74</v>
      </c>
      <c r="K15" s="5" t="s">
        <v>88</v>
      </c>
    </row>
    <row r="16" spans="2:11" x14ac:dyDescent="0.25">
      <c r="B16" s="5"/>
      <c r="C16" s="5" t="s">
        <v>69</v>
      </c>
      <c r="D16" s="5">
        <v>150</v>
      </c>
      <c r="E16" s="17">
        <f>'[1]Меню 3-7'!E16/70*50</f>
        <v>4.5714285714285712</v>
      </c>
      <c r="F16" s="17">
        <f>'[1]Меню 3-7'!F16/70*50</f>
        <v>7.4285714285714288</v>
      </c>
      <c r="G16" s="17">
        <f>'[1]Меню 3-7'!G16/70*50</f>
        <v>16.085714285714285</v>
      </c>
      <c r="H16" s="17">
        <f>'[1]Меню 3-7'!H16/70*50</f>
        <v>254.28571428571428</v>
      </c>
      <c r="I16" s="6"/>
      <c r="J16" s="5"/>
      <c r="K16" s="5" t="s">
        <v>89</v>
      </c>
    </row>
    <row r="17" spans="2:11" x14ac:dyDescent="0.25">
      <c r="B17" s="5"/>
      <c r="C17" s="5" t="s">
        <v>62</v>
      </c>
      <c r="D17" s="5">
        <v>150</v>
      </c>
      <c r="E17" s="17">
        <f>'Меню 3-7'!E17/200*150</f>
        <v>9.4500000000000001E-2</v>
      </c>
      <c r="F17" s="17">
        <f>'Меню 3-7'!F17/200*150</f>
        <v>0.15</v>
      </c>
      <c r="G17" s="17">
        <f>'Меню 3-7'!G17/200*150</f>
        <v>20.259</v>
      </c>
      <c r="H17" s="17">
        <f>'Меню 3-7'!H17/200*150</f>
        <v>82.050000000000011</v>
      </c>
      <c r="I17" s="5">
        <v>35</v>
      </c>
      <c r="J17" s="5" t="s">
        <v>51</v>
      </c>
      <c r="K17" s="5" t="s">
        <v>90</v>
      </c>
    </row>
    <row r="18" spans="2:11" x14ac:dyDescent="0.25">
      <c r="B18" s="5"/>
      <c r="C18" s="5" t="s">
        <v>20</v>
      </c>
      <c r="D18" s="5">
        <v>40</v>
      </c>
      <c r="E18" s="36">
        <f>'Меню 3-7'!E18/50*40</f>
        <v>2.64</v>
      </c>
      <c r="F18" s="36">
        <f>'Меню 3-7'!F18/50*40</f>
        <v>0.44000000000000006</v>
      </c>
      <c r="G18" s="36">
        <f>'Меню 3-7'!G18/50*40</f>
        <v>13.36</v>
      </c>
      <c r="H18" s="36">
        <f>'Меню 3-7'!H18/50*40</f>
        <v>69.327999999999989</v>
      </c>
      <c r="I18" s="6"/>
      <c r="J18" s="5"/>
      <c r="K18" s="5"/>
    </row>
    <row r="19" spans="2:11" ht="15.75" thickBot="1" x14ac:dyDescent="0.3">
      <c r="B19" s="8"/>
      <c r="C19" s="8" t="s">
        <v>50</v>
      </c>
      <c r="D19" s="8">
        <v>20</v>
      </c>
      <c r="E19" s="8">
        <v>1.6</v>
      </c>
      <c r="F19" s="8">
        <v>0.2</v>
      </c>
      <c r="G19" s="8">
        <v>9.6999999999999993</v>
      </c>
      <c r="H19" s="8">
        <v>47.3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560</v>
      </c>
      <c r="E20" s="18">
        <f t="shared" si="3"/>
        <v>11.695261904761905</v>
      </c>
      <c r="F20" s="18">
        <f t="shared" si="3"/>
        <v>12.442571428571428</v>
      </c>
      <c r="G20" s="18">
        <f t="shared" si="3"/>
        <v>71.019647619047618</v>
      </c>
      <c r="H20" s="18">
        <f t="shared" si="3"/>
        <v>572.64371428571428</v>
      </c>
      <c r="I20" s="12">
        <f t="shared" si="3"/>
        <v>35</v>
      </c>
      <c r="J20" s="13"/>
      <c r="K20" s="14"/>
    </row>
    <row r="21" spans="2:11" ht="9.75" customHeight="1" thickTop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1"/>
    </row>
    <row r="22" spans="2:11" x14ac:dyDescent="0.25">
      <c r="B22" s="4" t="s">
        <v>21</v>
      </c>
      <c r="C22" s="5" t="s">
        <v>47</v>
      </c>
      <c r="D22" s="5">
        <v>150</v>
      </c>
      <c r="E22" s="17">
        <f>'Меню 3-7'!E22/200*150</f>
        <v>3.9149999999999996</v>
      </c>
      <c r="F22" s="17">
        <f>'Меню 3-7'!F22/200*150</f>
        <v>4.125</v>
      </c>
      <c r="G22" s="17">
        <f>'Меню 3-7'!G22/200*150</f>
        <v>5.4</v>
      </c>
      <c r="H22" s="17">
        <f>'Меню 3-7'!H22/200*150</f>
        <v>67.5</v>
      </c>
      <c r="I22" s="6"/>
      <c r="J22" s="5" t="s">
        <v>53</v>
      </c>
      <c r="K22" s="5"/>
    </row>
    <row r="23" spans="2:11" ht="15.75" thickBot="1" x14ac:dyDescent="0.3">
      <c r="B23" s="7"/>
      <c r="C23" s="8" t="s">
        <v>70</v>
      </c>
      <c r="D23" s="8">
        <v>37</v>
      </c>
      <c r="E23" s="37">
        <f>'Меню 3-7'!E23/60*50</f>
        <v>4.0916666666666668</v>
      </c>
      <c r="F23" s="37">
        <v>3.8</v>
      </c>
      <c r="G23" s="37">
        <v>25.4</v>
      </c>
      <c r="H23" s="37">
        <v>85</v>
      </c>
      <c r="I23" s="9"/>
      <c r="J23" s="8" t="s">
        <v>52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187</v>
      </c>
      <c r="E24" s="38">
        <f t="shared" ref="E24:I24" si="4">SUM(E22:E23)</f>
        <v>8.0066666666666659</v>
      </c>
      <c r="F24" s="38">
        <f t="shared" si="4"/>
        <v>7.9249999999999998</v>
      </c>
      <c r="G24" s="38">
        <f t="shared" si="4"/>
        <v>30.799999999999997</v>
      </c>
      <c r="H24" s="38">
        <f t="shared" si="4"/>
        <v>152.5</v>
      </c>
      <c r="I24" s="13">
        <f t="shared" si="4"/>
        <v>0</v>
      </c>
      <c r="J24" s="13"/>
      <c r="K24" s="14"/>
    </row>
    <row r="25" spans="2:11" ht="7.5" customHeight="1" thickTop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1"/>
    </row>
    <row r="26" spans="2:11" x14ac:dyDescent="0.25">
      <c r="B26" s="4" t="s">
        <v>22</v>
      </c>
      <c r="C26" s="5" t="s">
        <v>72</v>
      </c>
      <c r="D26" s="5">
        <v>180</v>
      </c>
      <c r="E26" s="17">
        <f>'Меню 3-7'!E26/200*170</f>
        <v>11.5685</v>
      </c>
      <c r="F26" s="17">
        <f>'Меню 3-7'!F26/200*170</f>
        <v>17.289000000000001</v>
      </c>
      <c r="G26" s="17">
        <f>'Меню 3-7'!G26/200*170</f>
        <v>12.435500000000001</v>
      </c>
      <c r="H26" s="17">
        <f>'Меню 3-7'!H26/200*170</f>
        <v>177.64999999999998</v>
      </c>
      <c r="I26" s="6"/>
      <c r="J26" s="5" t="s">
        <v>79</v>
      </c>
      <c r="K26" s="5" t="s">
        <v>91</v>
      </c>
    </row>
    <row r="27" spans="2:11" x14ac:dyDescent="0.25">
      <c r="B27" s="5"/>
      <c r="C27" s="5" t="s">
        <v>71</v>
      </c>
      <c r="D27" s="5">
        <v>40</v>
      </c>
      <c r="E27" s="17">
        <f>'Меню 3-7'!E27/50*40</f>
        <v>0.184</v>
      </c>
      <c r="F27" s="17">
        <f>'Меню 3-7'!F27/50*40</f>
        <v>2.0799999999999999E-2</v>
      </c>
      <c r="G27" s="17">
        <f>'Меню 3-7'!G27/50*40</f>
        <v>25.808</v>
      </c>
      <c r="H27" s="17">
        <f>'Меню 3-7'!H27/50*40</f>
        <v>104.15999999999998</v>
      </c>
      <c r="I27" s="6"/>
      <c r="J27" s="5" t="s">
        <v>64</v>
      </c>
      <c r="K27" s="5"/>
    </row>
    <row r="28" spans="2:11" ht="15.75" thickBot="1" x14ac:dyDescent="0.3">
      <c r="B28" s="8"/>
      <c r="C28" s="5" t="s">
        <v>23</v>
      </c>
      <c r="D28" s="5">
        <v>180</v>
      </c>
      <c r="E28" s="17">
        <f>'Меню 3-7'!E28/200*180</f>
        <v>4.7699999999999999E-2</v>
      </c>
      <c r="F28" s="36">
        <f>'Меню 3-7'!F28/200*180</f>
        <v>1.1699999999999999E-2</v>
      </c>
      <c r="G28" s="17">
        <f>'Меню 3-7'!G28/200*180</f>
        <v>8.3879999999999999</v>
      </c>
      <c r="H28" s="17">
        <f>'Меню 3-7'!H28/200*180</f>
        <v>33.596999999999994</v>
      </c>
      <c r="I28" s="9"/>
      <c r="J28" s="8" t="s">
        <v>61</v>
      </c>
      <c r="K28" s="8" t="s">
        <v>92</v>
      </c>
    </row>
    <row r="29" spans="2:11" ht="16.5" thickTop="1" thickBot="1" x14ac:dyDescent="0.3">
      <c r="B29" s="15"/>
      <c r="C29" s="11" t="s">
        <v>12</v>
      </c>
      <c r="D29" s="12">
        <f t="shared" ref="D29:I29" si="5">SUM(D26:D28)</f>
        <v>400</v>
      </c>
      <c r="E29" s="18">
        <f t="shared" si="5"/>
        <v>11.8002</v>
      </c>
      <c r="F29" s="18">
        <f t="shared" si="5"/>
        <v>17.321500000000004</v>
      </c>
      <c r="G29" s="18">
        <f t="shared" si="5"/>
        <v>46.631499999999996</v>
      </c>
      <c r="H29" s="18">
        <f t="shared" si="5"/>
        <v>315.40699999999993</v>
      </c>
      <c r="I29" s="12">
        <f t="shared" si="5"/>
        <v>0</v>
      </c>
      <c r="J29" s="12"/>
      <c r="K29" s="14"/>
    </row>
    <row r="30" spans="2:11" ht="16.5" thickTop="1" thickBot="1" x14ac:dyDescent="0.3">
      <c r="B30" s="15"/>
      <c r="C30" s="16" t="s">
        <v>24</v>
      </c>
      <c r="D30" s="12">
        <f t="shared" ref="D30:I30" si="6">D9+D11+D20+D24+D29</f>
        <v>1652</v>
      </c>
      <c r="E30" s="18">
        <f t="shared" si="6"/>
        <v>41.977128571428565</v>
      </c>
      <c r="F30" s="18">
        <f t="shared" si="6"/>
        <v>46.73507142857143</v>
      </c>
      <c r="G30" s="18">
        <f t="shared" si="6"/>
        <v>210.45607761904759</v>
      </c>
      <c r="H30" s="18">
        <f t="shared" si="6"/>
        <v>1429.2582476190476</v>
      </c>
      <c r="I30" s="12">
        <f t="shared" si="6"/>
        <v>35</v>
      </c>
      <c r="J30" s="12"/>
      <c r="K30" s="14"/>
    </row>
    <row r="31" spans="2:11" ht="15.75" thickTop="1" x14ac:dyDescent="0.25">
      <c r="I31" s="1"/>
    </row>
  </sheetData>
  <mergeCells count="11">
    <mergeCell ref="H3:H4"/>
    <mergeCell ref="B25:K25"/>
    <mergeCell ref="B21:K21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H14" sqref="H14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customHeight="1" x14ac:dyDescent="0.25">
      <c r="B1" s="45" t="s">
        <v>78</v>
      </c>
      <c r="C1" s="46"/>
      <c r="D1" s="46"/>
    </row>
    <row r="2" spans="2:11" ht="15.75" x14ac:dyDescent="0.25">
      <c r="B2" s="46" t="s">
        <v>7</v>
      </c>
      <c r="C2" s="46"/>
      <c r="D2" s="46"/>
    </row>
    <row r="3" spans="2:11" ht="45" x14ac:dyDescent="0.25">
      <c r="B3" s="47" t="s">
        <v>0</v>
      </c>
      <c r="C3" s="48" t="s">
        <v>1</v>
      </c>
      <c r="D3" s="47" t="s">
        <v>2</v>
      </c>
      <c r="E3" s="48" t="s">
        <v>3</v>
      </c>
      <c r="F3" s="48"/>
      <c r="G3" s="48"/>
      <c r="H3" s="47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8"/>
      <c r="C4" s="48"/>
      <c r="D4" s="48"/>
      <c r="E4" s="3" t="s">
        <v>13</v>
      </c>
      <c r="F4" s="3" t="s">
        <v>14</v>
      </c>
      <c r="G4" s="3" t="s">
        <v>15</v>
      </c>
      <c r="H4" s="48"/>
      <c r="I4" s="3" t="s">
        <v>17</v>
      </c>
      <c r="J4" s="3"/>
      <c r="K4" s="3"/>
    </row>
    <row r="5" spans="2:11" x14ac:dyDescent="0.25">
      <c r="B5" s="4" t="s">
        <v>8</v>
      </c>
      <c r="C5" s="5" t="s">
        <v>44</v>
      </c>
      <c r="D5" s="5">
        <v>200</v>
      </c>
      <c r="E5" s="5">
        <v>3.7</v>
      </c>
      <c r="F5" s="5">
        <v>3.9</v>
      </c>
      <c r="G5" s="5">
        <v>24.7</v>
      </c>
      <c r="H5" s="5">
        <v>180.9</v>
      </c>
      <c r="I5" s="6"/>
      <c r="J5" s="5" t="s">
        <v>43</v>
      </c>
      <c r="K5" s="5" t="s">
        <v>86</v>
      </c>
    </row>
    <row r="6" spans="2:11" x14ac:dyDescent="0.25">
      <c r="B6" s="4"/>
      <c r="C6" s="5" t="s">
        <v>48</v>
      </c>
      <c r="D6" s="5">
        <v>200</v>
      </c>
      <c r="E6" s="5">
        <v>4.0999999999999996</v>
      </c>
      <c r="F6" s="5">
        <v>3.44</v>
      </c>
      <c r="G6" s="17">
        <v>17.5777</v>
      </c>
      <c r="H6" s="36">
        <v>118.88800000000001</v>
      </c>
      <c r="I6" s="6"/>
      <c r="J6" s="5" t="s">
        <v>49</v>
      </c>
      <c r="K6" s="5" t="s">
        <v>87</v>
      </c>
    </row>
    <row r="7" spans="2:11" x14ac:dyDescent="0.25">
      <c r="B7" s="4"/>
      <c r="C7" s="5" t="s">
        <v>50</v>
      </c>
      <c r="D7" s="5">
        <v>30</v>
      </c>
      <c r="E7" s="5">
        <v>2.37</v>
      </c>
      <c r="F7" s="5">
        <v>0.3</v>
      </c>
      <c r="G7" s="5">
        <v>14.49</v>
      </c>
      <c r="H7" s="5">
        <v>71</v>
      </c>
      <c r="I7" s="6"/>
      <c r="J7" s="5" t="s">
        <v>18</v>
      </c>
      <c r="K7" s="5"/>
    </row>
    <row r="8" spans="2:11" ht="15.75" thickBot="1" x14ac:dyDescent="0.3">
      <c r="B8" s="7"/>
      <c r="C8" s="8" t="s">
        <v>45</v>
      </c>
      <c r="D8" s="8">
        <v>12</v>
      </c>
      <c r="E8" s="37">
        <v>2.7839999999999998</v>
      </c>
      <c r="F8" s="37">
        <v>3.54</v>
      </c>
      <c r="G8" s="37">
        <v>0</v>
      </c>
      <c r="H8" s="37">
        <v>43.2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442</v>
      </c>
      <c r="E9" s="12">
        <f t="shared" ref="E9:I9" si="0">SUM(E5:E8)</f>
        <v>12.954000000000001</v>
      </c>
      <c r="F9" s="12">
        <f t="shared" si="0"/>
        <v>11.18</v>
      </c>
      <c r="G9" s="12">
        <f t="shared" si="0"/>
        <v>56.767699999999998</v>
      </c>
      <c r="H9" s="12">
        <f t="shared" si="0"/>
        <v>413.988</v>
      </c>
      <c r="I9" s="11">
        <f t="shared" si="0"/>
        <v>0</v>
      </c>
      <c r="J9" s="13"/>
      <c r="K9" s="14"/>
    </row>
    <row r="10" spans="2:11" ht="7.5" customHeight="1" thickTop="1" x14ac:dyDescent="0.25">
      <c r="B10" s="52"/>
      <c r="C10" s="50"/>
      <c r="D10" s="50"/>
      <c r="E10" s="50"/>
      <c r="F10" s="50"/>
      <c r="G10" s="50"/>
      <c r="H10" s="50"/>
      <c r="I10" s="50"/>
      <c r="J10" s="50"/>
      <c r="K10" s="51"/>
    </row>
    <row r="11" spans="2:11" ht="15.75" thickBot="1" x14ac:dyDescent="0.3">
      <c r="B11" s="7" t="s">
        <v>9</v>
      </c>
      <c r="C11" s="8" t="s">
        <v>46</v>
      </c>
      <c r="D11" s="8">
        <v>150</v>
      </c>
      <c r="E11" s="8">
        <v>1.27</v>
      </c>
      <c r="F11" s="8">
        <v>1.35</v>
      </c>
      <c r="G11" s="8">
        <v>18</v>
      </c>
      <c r="H11" s="8"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2:11" x14ac:dyDescent="0.25">
      <c r="B14" s="4" t="s">
        <v>19</v>
      </c>
      <c r="C14" s="5" t="s">
        <v>81</v>
      </c>
      <c r="D14" s="5">
        <v>60</v>
      </c>
      <c r="E14" s="17">
        <v>1.4</v>
      </c>
      <c r="F14" s="17">
        <v>2.4</v>
      </c>
      <c r="G14" s="17">
        <v>7.4</v>
      </c>
      <c r="H14" s="17">
        <v>60</v>
      </c>
      <c r="I14" s="6"/>
      <c r="J14" s="5"/>
      <c r="K14" s="5"/>
    </row>
    <row r="15" spans="2:11" x14ac:dyDescent="0.25">
      <c r="B15" s="5"/>
      <c r="C15" s="5" t="s">
        <v>68</v>
      </c>
      <c r="D15" s="5">
        <v>200</v>
      </c>
      <c r="E15" s="5">
        <v>2.3199999999999998</v>
      </c>
      <c r="F15" s="5">
        <v>3.28</v>
      </c>
      <c r="G15" s="5">
        <v>8.3520000000000003</v>
      </c>
      <c r="H15" s="5">
        <v>99.6</v>
      </c>
      <c r="I15" s="6"/>
      <c r="J15" s="5" t="s">
        <v>74</v>
      </c>
      <c r="K15" s="5" t="s">
        <v>88</v>
      </c>
    </row>
    <row r="16" spans="2:11" x14ac:dyDescent="0.25">
      <c r="B16" s="5"/>
      <c r="C16" s="5" t="s">
        <v>69</v>
      </c>
      <c r="D16" s="5">
        <v>200</v>
      </c>
      <c r="E16" s="5">
        <v>8.1199999999999992</v>
      </c>
      <c r="F16" s="5">
        <v>8.99</v>
      </c>
      <c r="G16" s="5">
        <v>0.22</v>
      </c>
      <c r="H16" s="5">
        <v>74.78</v>
      </c>
      <c r="I16" s="6"/>
      <c r="J16" s="5"/>
      <c r="K16" s="5" t="s">
        <v>89</v>
      </c>
    </row>
    <row r="17" spans="2:11" x14ac:dyDescent="0.25">
      <c r="B17" s="5"/>
      <c r="C17" s="5" t="s">
        <v>62</v>
      </c>
      <c r="D17" s="5">
        <v>200</v>
      </c>
      <c r="E17" s="17">
        <v>0.126</v>
      </c>
      <c r="F17" s="17">
        <v>0.2</v>
      </c>
      <c r="G17" s="17">
        <v>27.012</v>
      </c>
      <c r="H17" s="17">
        <v>109.4</v>
      </c>
      <c r="I17" s="6">
        <v>50</v>
      </c>
      <c r="J17" s="5" t="s">
        <v>51</v>
      </c>
      <c r="K17" s="5" t="s">
        <v>90</v>
      </c>
    </row>
    <row r="18" spans="2:11" x14ac:dyDescent="0.25">
      <c r="B18" s="5"/>
      <c r="C18" s="5" t="s">
        <v>20</v>
      </c>
      <c r="D18" s="5">
        <v>50</v>
      </c>
      <c r="E18" s="5">
        <v>3.3</v>
      </c>
      <c r="F18" s="5">
        <v>0.55000000000000004</v>
      </c>
      <c r="G18" s="5">
        <v>16.7</v>
      </c>
      <c r="H18" s="5">
        <v>86.66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1.58</v>
      </c>
      <c r="F19" s="8">
        <v>0.2</v>
      </c>
      <c r="G19" s="8">
        <v>9.66</v>
      </c>
      <c r="H19" s="8">
        <v>47.33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730</v>
      </c>
      <c r="E20" s="18">
        <f t="shared" si="3"/>
        <v>16.845999999999997</v>
      </c>
      <c r="F20" s="18">
        <f t="shared" si="3"/>
        <v>15.62</v>
      </c>
      <c r="G20" s="18">
        <f t="shared" si="3"/>
        <v>69.343999999999994</v>
      </c>
      <c r="H20" s="18">
        <f t="shared" si="3"/>
        <v>477.76999999999992</v>
      </c>
      <c r="I20" s="12">
        <f t="shared" si="3"/>
        <v>50</v>
      </c>
      <c r="J20" s="13"/>
      <c r="K20" s="14"/>
    </row>
    <row r="21" spans="2:11" ht="9.75" customHeight="1" thickTop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1"/>
    </row>
    <row r="22" spans="2:11" x14ac:dyDescent="0.25">
      <c r="B22" s="4" t="s">
        <v>21</v>
      </c>
      <c r="C22" s="5" t="s">
        <v>47</v>
      </c>
      <c r="D22" s="5">
        <v>200</v>
      </c>
      <c r="E22" s="5">
        <v>5.22</v>
      </c>
      <c r="F22" s="5">
        <v>5.5</v>
      </c>
      <c r="G22" s="8">
        <v>7.2</v>
      </c>
      <c r="H22" s="5">
        <v>90</v>
      </c>
      <c r="I22" s="6"/>
      <c r="J22" s="5" t="s">
        <v>53</v>
      </c>
      <c r="K22" s="5"/>
    </row>
    <row r="23" spans="2:11" ht="15.75" thickBot="1" x14ac:dyDescent="0.3">
      <c r="B23" s="7"/>
      <c r="C23" s="8" t="s">
        <v>70</v>
      </c>
      <c r="D23" s="8">
        <v>75</v>
      </c>
      <c r="E23" s="37">
        <v>4.91</v>
      </c>
      <c r="F23" s="37">
        <v>4.37</v>
      </c>
      <c r="G23" s="37">
        <v>30.2</v>
      </c>
      <c r="H23" s="37">
        <v>105</v>
      </c>
      <c r="I23" s="9"/>
      <c r="J23" s="8" t="s">
        <v>52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275</v>
      </c>
      <c r="E24" s="13">
        <f t="shared" ref="E24:I24" si="4">SUM(E22:E23)</f>
        <v>10.129999999999999</v>
      </c>
      <c r="F24" s="13">
        <f t="shared" si="4"/>
        <v>9.870000000000001</v>
      </c>
      <c r="G24" s="13">
        <f t="shared" si="4"/>
        <v>37.4</v>
      </c>
      <c r="H24" s="13">
        <f t="shared" si="4"/>
        <v>195</v>
      </c>
      <c r="I24" s="13">
        <f t="shared" si="4"/>
        <v>0</v>
      </c>
      <c r="J24" s="13"/>
      <c r="K24" s="14"/>
    </row>
    <row r="25" spans="2:11" ht="7.5" customHeight="1" thickTop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1"/>
    </row>
    <row r="26" spans="2:11" x14ac:dyDescent="0.25">
      <c r="B26" s="4" t="s">
        <v>22</v>
      </c>
      <c r="C26" s="5" t="s">
        <v>72</v>
      </c>
      <c r="D26" s="5">
        <v>200</v>
      </c>
      <c r="E26" s="5">
        <v>13.61</v>
      </c>
      <c r="F26" s="5">
        <v>20.34</v>
      </c>
      <c r="G26" s="5">
        <v>14.63</v>
      </c>
      <c r="H26" s="5">
        <v>209</v>
      </c>
      <c r="I26" s="6"/>
      <c r="J26" s="5" t="s">
        <v>79</v>
      </c>
      <c r="K26" s="5" t="s">
        <v>91</v>
      </c>
    </row>
    <row r="27" spans="2:11" x14ac:dyDescent="0.25">
      <c r="B27" s="5"/>
      <c r="C27" s="5" t="s">
        <v>71</v>
      </c>
      <c r="D27" s="5">
        <v>50</v>
      </c>
      <c r="E27" s="36">
        <v>0.23</v>
      </c>
      <c r="F27" s="17">
        <v>2.5999999999999999E-2</v>
      </c>
      <c r="G27" s="36">
        <v>32.26</v>
      </c>
      <c r="H27" s="36">
        <v>130.19999999999999</v>
      </c>
      <c r="I27" s="6"/>
      <c r="J27" s="5" t="s">
        <v>64</v>
      </c>
      <c r="K27" s="5"/>
    </row>
    <row r="28" spans="2:11" ht="15.75" thickBot="1" x14ac:dyDescent="0.3">
      <c r="B28" s="8"/>
      <c r="C28" s="5" t="s">
        <v>23</v>
      </c>
      <c r="D28" s="5">
        <v>200</v>
      </c>
      <c r="E28" s="36">
        <v>5.2999999999999999E-2</v>
      </c>
      <c r="F28" s="36">
        <v>1.2999999999999999E-2</v>
      </c>
      <c r="G28" s="36">
        <v>9.32</v>
      </c>
      <c r="H28" s="36">
        <v>37.33</v>
      </c>
      <c r="I28" s="9"/>
      <c r="J28" s="8" t="s">
        <v>61</v>
      </c>
      <c r="K28" s="8" t="s">
        <v>92</v>
      </c>
    </row>
    <row r="29" spans="2:11" ht="16.5" thickTop="1" thickBot="1" x14ac:dyDescent="0.3">
      <c r="B29" s="15"/>
      <c r="C29" s="11" t="s">
        <v>12</v>
      </c>
      <c r="D29" s="12">
        <f t="shared" ref="D29:I29" si="5">SUM(D26:D28)</f>
        <v>450</v>
      </c>
      <c r="E29" s="12">
        <f t="shared" si="5"/>
        <v>13.893000000000001</v>
      </c>
      <c r="F29" s="12">
        <f t="shared" si="5"/>
        <v>20.379000000000001</v>
      </c>
      <c r="G29" s="12">
        <f t="shared" si="5"/>
        <v>56.21</v>
      </c>
      <c r="H29" s="12">
        <f t="shared" si="5"/>
        <v>376.53</v>
      </c>
      <c r="I29" s="12">
        <f t="shared" si="5"/>
        <v>0</v>
      </c>
      <c r="J29" s="12"/>
      <c r="K29" s="14"/>
    </row>
    <row r="30" spans="2:11" ht="16.5" thickTop="1" thickBot="1" x14ac:dyDescent="0.3">
      <c r="B30" s="15"/>
      <c r="C30" s="16" t="s">
        <v>24</v>
      </c>
      <c r="D30" s="12">
        <f t="shared" ref="D30:I30" si="6">D9+D11+D20+D24+D29</f>
        <v>2047</v>
      </c>
      <c r="E30" s="18">
        <f t="shared" si="6"/>
        <v>55.092999999999996</v>
      </c>
      <c r="F30" s="18">
        <f t="shared" si="6"/>
        <v>58.399000000000001</v>
      </c>
      <c r="G30" s="18">
        <f t="shared" si="6"/>
        <v>237.7217</v>
      </c>
      <c r="H30" s="18">
        <f t="shared" si="6"/>
        <v>1543.9879999999998</v>
      </c>
      <c r="I30" s="12">
        <f t="shared" si="6"/>
        <v>50</v>
      </c>
      <c r="J30" s="12"/>
      <c r="K30" s="14"/>
    </row>
    <row r="31" spans="2:11" ht="15.75" thickTop="1" x14ac:dyDescent="0.25">
      <c r="I31" s="1"/>
    </row>
  </sheetData>
  <mergeCells count="11">
    <mergeCell ref="H3:H4"/>
    <mergeCell ref="B10:K10"/>
    <mergeCell ref="B13:K13"/>
    <mergeCell ref="B21:K21"/>
    <mergeCell ref="B25:K25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topLeftCell="A43" zoomScale="150" zoomScaleNormal="150" workbookViewId="0">
      <selection activeCell="J17" sqref="J17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3" t="s">
        <v>67</v>
      </c>
      <c r="C1" s="54"/>
      <c r="D1" s="54"/>
    </row>
    <row r="2" spans="2:4" ht="11.1" customHeight="1" x14ac:dyDescent="0.25">
      <c r="B2" s="24"/>
      <c r="C2" s="25" t="s">
        <v>26</v>
      </c>
      <c r="D2" s="26" t="s">
        <v>27</v>
      </c>
    </row>
    <row r="3" spans="2:4" ht="10.5" customHeight="1" x14ac:dyDescent="0.25">
      <c r="B3" s="27" t="s">
        <v>28</v>
      </c>
      <c r="C3" s="24"/>
      <c r="D3" s="24"/>
    </row>
    <row r="4" spans="2:4" ht="9" customHeight="1" x14ac:dyDescent="0.25">
      <c r="B4" s="27" t="s">
        <v>44</v>
      </c>
      <c r="C4" s="27">
        <v>150</v>
      </c>
      <c r="D4" s="27">
        <v>200</v>
      </c>
    </row>
    <row r="5" spans="2:4" ht="11.1" customHeight="1" x14ac:dyDescent="0.25">
      <c r="B5" s="19" t="s">
        <v>54</v>
      </c>
      <c r="C5" s="20">
        <v>30</v>
      </c>
      <c r="D5" s="20">
        <v>40</v>
      </c>
    </row>
    <row r="6" spans="2:4" ht="11.1" customHeight="1" x14ac:dyDescent="0.25">
      <c r="B6" s="19" t="s">
        <v>29</v>
      </c>
      <c r="C6" s="20">
        <v>68</v>
      </c>
      <c r="D6" s="20">
        <v>90</v>
      </c>
    </row>
    <row r="7" spans="2:4" ht="11.1" customHeight="1" x14ac:dyDescent="0.25">
      <c r="B7" s="19" t="s">
        <v>30</v>
      </c>
      <c r="C7" s="20">
        <v>4</v>
      </c>
      <c r="D7" s="20">
        <v>5</v>
      </c>
    </row>
    <row r="8" spans="2:4" ht="11.1" customHeight="1" x14ac:dyDescent="0.25">
      <c r="B8" s="19" t="s">
        <v>11</v>
      </c>
      <c r="C8" s="20">
        <v>4</v>
      </c>
      <c r="D8" s="20">
        <v>5</v>
      </c>
    </row>
    <row r="9" spans="2:4" ht="11.1" customHeight="1" x14ac:dyDescent="0.25">
      <c r="B9" s="19" t="s">
        <v>31</v>
      </c>
      <c r="C9" s="20">
        <v>65</v>
      </c>
      <c r="D9" s="20">
        <v>86</v>
      </c>
    </row>
    <row r="10" spans="2:4" ht="11.1" customHeight="1" x14ac:dyDescent="0.25">
      <c r="B10" s="28" t="s">
        <v>48</v>
      </c>
      <c r="C10" s="27">
        <v>180</v>
      </c>
      <c r="D10" s="27">
        <v>200</v>
      </c>
    </row>
    <row r="11" spans="2:4" ht="9" customHeight="1" x14ac:dyDescent="0.25">
      <c r="B11" s="19" t="s">
        <v>55</v>
      </c>
      <c r="C11" s="20">
        <v>2</v>
      </c>
      <c r="D11" s="20">
        <v>2.2000000000000002</v>
      </c>
    </row>
    <row r="12" spans="2:4" ht="9" customHeight="1" x14ac:dyDescent="0.25">
      <c r="B12" s="19" t="s">
        <v>30</v>
      </c>
      <c r="C12" s="35">
        <v>6</v>
      </c>
      <c r="D12" s="35">
        <v>8</v>
      </c>
    </row>
    <row r="13" spans="2:4" ht="9" customHeight="1" x14ac:dyDescent="0.25">
      <c r="B13" s="19" t="s">
        <v>29</v>
      </c>
      <c r="C13" s="35">
        <v>110</v>
      </c>
      <c r="D13" s="35">
        <v>120</v>
      </c>
    </row>
    <row r="14" spans="2:4" ht="11.1" customHeight="1" x14ac:dyDescent="0.25">
      <c r="B14" s="19" t="s">
        <v>31</v>
      </c>
      <c r="C14" s="20">
        <v>80</v>
      </c>
      <c r="D14" s="20">
        <v>90</v>
      </c>
    </row>
    <row r="15" spans="2:4" ht="9" customHeight="1" x14ac:dyDescent="0.25">
      <c r="B15" s="28" t="s">
        <v>56</v>
      </c>
      <c r="C15" s="27">
        <v>25</v>
      </c>
      <c r="D15" s="27">
        <v>42</v>
      </c>
    </row>
    <row r="16" spans="2:4" ht="11.1" customHeight="1" x14ac:dyDescent="0.25">
      <c r="B16" s="19" t="s">
        <v>32</v>
      </c>
      <c r="C16" s="20">
        <v>20</v>
      </c>
      <c r="D16" s="20">
        <v>30</v>
      </c>
    </row>
    <row r="17" spans="2:4" ht="11.1" customHeight="1" x14ac:dyDescent="0.25">
      <c r="B17" s="19" t="s">
        <v>45</v>
      </c>
      <c r="C17" s="20">
        <v>5</v>
      </c>
      <c r="D17" s="20">
        <v>12</v>
      </c>
    </row>
    <row r="18" spans="2:4" ht="11.1" customHeight="1" x14ac:dyDescent="0.25">
      <c r="B18" s="28" t="s">
        <v>33</v>
      </c>
      <c r="C18" s="20"/>
      <c r="D18" s="20"/>
    </row>
    <row r="19" spans="2:4" ht="11.1" customHeight="1" x14ac:dyDescent="0.25">
      <c r="B19" s="28" t="s">
        <v>46</v>
      </c>
      <c r="C19" s="27">
        <v>150</v>
      </c>
      <c r="D19" s="27">
        <v>150</v>
      </c>
    </row>
    <row r="20" spans="2:4" ht="9.75" customHeight="1" x14ac:dyDescent="0.25">
      <c r="B20" s="28" t="s">
        <v>34</v>
      </c>
      <c r="C20" s="20"/>
      <c r="D20" s="20"/>
    </row>
    <row r="21" spans="2:4" ht="11.1" customHeight="1" x14ac:dyDescent="0.25">
      <c r="B21" s="27" t="s">
        <v>81</v>
      </c>
      <c r="C21" s="27">
        <v>40</v>
      </c>
      <c r="D21" s="27">
        <v>60</v>
      </c>
    </row>
    <row r="22" spans="2:4" ht="11.1" customHeight="1" x14ac:dyDescent="0.25">
      <c r="B22" s="19" t="s">
        <v>82</v>
      </c>
      <c r="C22" s="30">
        <f>D22/60*40</f>
        <v>25.333333333333332</v>
      </c>
      <c r="D22" s="41">
        <v>38</v>
      </c>
    </row>
    <row r="23" spans="2:4" ht="11.1" customHeight="1" x14ac:dyDescent="0.25">
      <c r="B23" s="19" t="s">
        <v>83</v>
      </c>
      <c r="C23" s="30">
        <f t="shared" ref="C23:C25" si="0">D23/60*40</f>
        <v>12.666666666666666</v>
      </c>
      <c r="D23" s="43">
        <v>19</v>
      </c>
    </row>
    <row r="24" spans="2:4" ht="11.1" customHeight="1" x14ac:dyDescent="0.25">
      <c r="B24" s="19" t="s">
        <v>38</v>
      </c>
      <c r="C24" s="30">
        <f t="shared" si="0"/>
        <v>6.6666666666666661</v>
      </c>
      <c r="D24" s="21">
        <v>10</v>
      </c>
    </row>
    <row r="25" spans="2:4" ht="11.1" customHeight="1" x14ac:dyDescent="0.25">
      <c r="B25" s="19" t="s">
        <v>35</v>
      </c>
      <c r="C25" s="30">
        <f t="shared" si="0"/>
        <v>2</v>
      </c>
      <c r="D25" s="30">
        <v>3</v>
      </c>
    </row>
    <row r="26" spans="2:4" ht="11.1" customHeight="1" x14ac:dyDescent="0.25">
      <c r="B26" s="27" t="s">
        <v>68</v>
      </c>
      <c r="C26" s="27">
        <v>160</v>
      </c>
      <c r="D26" s="27">
        <v>200</v>
      </c>
    </row>
    <row r="27" spans="2:4" ht="11.1" customHeight="1" x14ac:dyDescent="0.25">
      <c r="B27" s="19" t="s">
        <v>36</v>
      </c>
      <c r="C27" s="29">
        <f>D27/200*160</f>
        <v>64</v>
      </c>
      <c r="D27" s="21">
        <v>80</v>
      </c>
    </row>
    <row r="28" spans="2:4" ht="11.1" customHeight="1" x14ac:dyDescent="0.25">
      <c r="B28" s="19" t="s">
        <v>37</v>
      </c>
      <c r="C28" s="30">
        <f t="shared" ref="C28:C33" si="1">D28/200*160</f>
        <v>8</v>
      </c>
      <c r="D28" s="30">
        <v>10</v>
      </c>
    </row>
    <row r="29" spans="2:4" ht="11.1" customHeight="1" x14ac:dyDescent="0.25">
      <c r="B29" s="19" t="s">
        <v>38</v>
      </c>
      <c r="C29" s="30">
        <f t="shared" si="1"/>
        <v>7.68</v>
      </c>
      <c r="D29" s="30">
        <v>9.6</v>
      </c>
    </row>
    <row r="30" spans="2:4" ht="11.1" customHeight="1" x14ac:dyDescent="0.25">
      <c r="B30" s="19" t="s">
        <v>35</v>
      </c>
      <c r="C30" s="30">
        <f t="shared" si="1"/>
        <v>1.6</v>
      </c>
      <c r="D30" s="30">
        <v>2</v>
      </c>
    </row>
    <row r="31" spans="2:4" ht="11.1" customHeight="1" x14ac:dyDescent="0.25">
      <c r="B31" s="19" t="s">
        <v>65</v>
      </c>
      <c r="C31" s="30">
        <v>27</v>
      </c>
      <c r="D31" s="30">
        <v>32.5</v>
      </c>
    </row>
    <row r="32" spans="2:4" ht="11.1" customHeight="1" x14ac:dyDescent="0.25">
      <c r="B32" s="19" t="s">
        <v>66</v>
      </c>
      <c r="C32" s="30">
        <v>32</v>
      </c>
      <c r="D32" s="30">
        <v>37</v>
      </c>
    </row>
    <row r="33" spans="2:4" ht="11.1" customHeight="1" x14ac:dyDescent="0.25">
      <c r="B33" s="19" t="s">
        <v>73</v>
      </c>
      <c r="C33" s="30">
        <f t="shared" si="1"/>
        <v>6.4</v>
      </c>
      <c r="D33" s="30">
        <v>8</v>
      </c>
    </row>
    <row r="34" spans="2:4" ht="11.1" customHeight="1" x14ac:dyDescent="0.25">
      <c r="B34" s="39" t="s">
        <v>69</v>
      </c>
      <c r="C34" s="39">
        <v>150</v>
      </c>
      <c r="D34" s="39">
        <v>200</v>
      </c>
    </row>
    <row r="35" spans="2:4" ht="11.1" customHeight="1" x14ac:dyDescent="0.25">
      <c r="B35" s="19" t="s">
        <v>75</v>
      </c>
      <c r="C35" s="21">
        <f>D35/200*150</f>
        <v>72.75</v>
      </c>
      <c r="D35" s="40">
        <v>97</v>
      </c>
    </row>
    <row r="36" spans="2:4" ht="11.1" customHeight="1" x14ac:dyDescent="0.25">
      <c r="B36" s="19" t="s">
        <v>36</v>
      </c>
      <c r="C36" s="21">
        <f t="shared" ref="C36:C41" si="2">D36/200*150</f>
        <v>62.25</v>
      </c>
      <c r="D36" s="40">
        <v>83</v>
      </c>
    </row>
    <row r="37" spans="2:4" ht="11.1" customHeight="1" x14ac:dyDescent="0.25">
      <c r="B37" s="19" t="s">
        <v>77</v>
      </c>
      <c r="C37" s="21">
        <f t="shared" si="2"/>
        <v>45.75</v>
      </c>
      <c r="D37" s="42">
        <v>61</v>
      </c>
    </row>
    <row r="38" spans="2:4" ht="11.1" customHeight="1" x14ac:dyDescent="0.25">
      <c r="B38" s="19" t="s">
        <v>37</v>
      </c>
      <c r="C38" s="21">
        <f t="shared" si="2"/>
        <v>13.5</v>
      </c>
      <c r="D38" s="42">
        <v>18</v>
      </c>
    </row>
    <row r="39" spans="2:4" ht="11.1" customHeight="1" x14ac:dyDescent="0.25">
      <c r="B39" s="19" t="s">
        <v>38</v>
      </c>
      <c r="C39" s="21">
        <f t="shared" si="2"/>
        <v>9.75</v>
      </c>
      <c r="D39" s="40">
        <v>13</v>
      </c>
    </row>
    <row r="40" spans="2:4" ht="11.1" customHeight="1" x14ac:dyDescent="0.25">
      <c r="B40" s="19" t="s">
        <v>35</v>
      </c>
      <c r="C40" s="21">
        <f t="shared" si="2"/>
        <v>3</v>
      </c>
      <c r="D40" s="40">
        <v>4</v>
      </c>
    </row>
    <row r="41" spans="2:4" ht="11.1" customHeight="1" x14ac:dyDescent="0.25">
      <c r="B41" s="19" t="s">
        <v>11</v>
      </c>
      <c r="C41" s="21">
        <f t="shared" si="2"/>
        <v>3</v>
      </c>
      <c r="D41" s="40">
        <v>4</v>
      </c>
    </row>
    <row r="42" spans="2:4" ht="11.1" customHeight="1" x14ac:dyDescent="0.25">
      <c r="B42" s="19" t="s">
        <v>76</v>
      </c>
      <c r="C42" s="21">
        <v>0</v>
      </c>
      <c r="D42" s="42">
        <v>4</v>
      </c>
    </row>
    <row r="43" spans="2:4" ht="11.1" customHeight="1" x14ac:dyDescent="0.25">
      <c r="B43" s="27" t="s">
        <v>62</v>
      </c>
      <c r="C43" s="27">
        <v>150</v>
      </c>
      <c r="D43" s="27">
        <v>200</v>
      </c>
    </row>
    <row r="44" spans="2:4" ht="11.1" customHeight="1" x14ac:dyDescent="0.25">
      <c r="B44" s="19" t="s">
        <v>84</v>
      </c>
      <c r="C44" s="30">
        <v>7.5</v>
      </c>
      <c r="D44" s="44">
        <v>10</v>
      </c>
    </row>
    <row r="45" spans="2:4" ht="11.1" customHeight="1" x14ac:dyDescent="0.25">
      <c r="B45" s="19" t="s">
        <v>85</v>
      </c>
      <c r="C45" s="30">
        <v>10</v>
      </c>
      <c r="D45" s="44">
        <v>12</v>
      </c>
    </row>
    <row r="46" spans="2:4" ht="11.1" customHeight="1" x14ac:dyDescent="0.25">
      <c r="B46" s="19" t="s">
        <v>30</v>
      </c>
      <c r="C46" s="30">
        <v>6</v>
      </c>
      <c r="D46" s="44">
        <v>8</v>
      </c>
    </row>
    <row r="47" spans="2:4" ht="11.1" customHeight="1" x14ac:dyDescent="0.25">
      <c r="B47" s="27" t="s">
        <v>20</v>
      </c>
      <c r="C47" s="27">
        <v>40</v>
      </c>
      <c r="D47" s="27">
        <v>50</v>
      </c>
    </row>
    <row r="48" spans="2:4" ht="11.1" customHeight="1" x14ac:dyDescent="0.25">
      <c r="B48" s="27" t="s">
        <v>10</v>
      </c>
      <c r="C48" s="27">
        <v>20</v>
      </c>
      <c r="D48" s="27">
        <v>20</v>
      </c>
    </row>
    <row r="49" spans="2:4" ht="10.5" customHeight="1" x14ac:dyDescent="0.25">
      <c r="B49" s="28" t="s">
        <v>39</v>
      </c>
      <c r="C49" s="20"/>
      <c r="D49" s="20"/>
    </row>
    <row r="50" spans="2:4" ht="10.5" customHeight="1" x14ac:dyDescent="0.25">
      <c r="B50" s="28" t="s">
        <v>58</v>
      </c>
      <c r="C50" s="20">
        <v>150</v>
      </c>
      <c r="D50" s="20">
        <v>200</v>
      </c>
    </row>
    <row r="51" spans="2:4" ht="11.1" customHeight="1" x14ac:dyDescent="0.25">
      <c r="B51" s="27" t="s">
        <v>70</v>
      </c>
      <c r="C51" s="20">
        <v>37</v>
      </c>
      <c r="D51" s="20">
        <v>75</v>
      </c>
    </row>
    <row r="52" spans="2:4" ht="10.5" customHeight="1" x14ac:dyDescent="0.25">
      <c r="B52" s="27" t="s">
        <v>40</v>
      </c>
      <c r="C52" s="20"/>
      <c r="D52" s="20"/>
    </row>
    <row r="53" spans="2:4" ht="11.1" customHeight="1" x14ac:dyDescent="0.25">
      <c r="B53" s="28" t="s">
        <v>80</v>
      </c>
      <c r="C53" s="33">
        <v>180</v>
      </c>
      <c r="D53" s="31">
        <v>200</v>
      </c>
    </row>
    <row r="54" spans="2:4" ht="11.1" customHeight="1" x14ac:dyDescent="0.25">
      <c r="B54" s="22" t="s">
        <v>60</v>
      </c>
      <c r="C54" s="21">
        <f>D54/200*180</f>
        <v>129.6</v>
      </c>
      <c r="D54" s="20">
        <v>144</v>
      </c>
    </row>
    <row r="55" spans="2:4" ht="11.1" customHeight="1" x14ac:dyDescent="0.25">
      <c r="B55" s="22" t="s">
        <v>63</v>
      </c>
      <c r="C55" s="21">
        <f t="shared" ref="C55:C59" si="3">D55/200*180</f>
        <v>8.2799999999999994</v>
      </c>
      <c r="D55" s="32">
        <v>9.1999999999999993</v>
      </c>
    </row>
    <row r="56" spans="2:4" ht="11.1" customHeight="1" x14ac:dyDescent="0.25">
      <c r="B56" s="22" t="s">
        <v>30</v>
      </c>
      <c r="C56" s="21">
        <v>6</v>
      </c>
      <c r="D56" s="32">
        <v>8</v>
      </c>
    </row>
    <row r="57" spans="2:4" ht="11.1" customHeight="1" x14ac:dyDescent="0.25">
      <c r="B57" s="19" t="s">
        <v>42</v>
      </c>
      <c r="C57" s="21">
        <f t="shared" si="3"/>
        <v>14.4</v>
      </c>
      <c r="D57" s="21">
        <v>16</v>
      </c>
    </row>
    <row r="58" spans="2:4" ht="11.1" customHeight="1" x14ac:dyDescent="0.25">
      <c r="B58" s="19" t="s">
        <v>11</v>
      </c>
      <c r="C58" s="21">
        <f t="shared" si="3"/>
        <v>5.3999999999999995</v>
      </c>
      <c r="D58" s="21">
        <v>6</v>
      </c>
    </row>
    <row r="59" spans="2:4" ht="11.1" customHeight="1" x14ac:dyDescent="0.25">
      <c r="B59" s="19" t="s">
        <v>57</v>
      </c>
      <c r="C59" s="21">
        <f t="shared" si="3"/>
        <v>5.3999999999999995</v>
      </c>
      <c r="D59" s="21">
        <v>6</v>
      </c>
    </row>
    <row r="60" spans="2:4" ht="11.1" customHeight="1" x14ac:dyDescent="0.25">
      <c r="B60" s="34" t="s">
        <v>71</v>
      </c>
      <c r="C60" s="34">
        <v>40</v>
      </c>
      <c r="D60" s="34">
        <v>50</v>
      </c>
    </row>
    <row r="61" spans="2:4" ht="11.1" customHeight="1" x14ac:dyDescent="0.25">
      <c r="B61" s="19" t="s">
        <v>57</v>
      </c>
      <c r="C61" s="21">
        <f>D61/50*40</f>
        <v>12</v>
      </c>
      <c r="D61" s="30">
        <v>15</v>
      </c>
    </row>
    <row r="62" spans="2:4" ht="11.1" customHeight="1" x14ac:dyDescent="0.25">
      <c r="B62" s="19" t="s">
        <v>41</v>
      </c>
      <c r="C62" s="21">
        <f t="shared" ref="C62:C63" si="4">D62/50*40</f>
        <v>2.8000000000000003</v>
      </c>
      <c r="D62" s="30">
        <v>3.5</v>
      </c>
    </row>
    <row r="63" spans="2:4" ht="11.1" customHeight="1" x14ac:dyDescent="0.25">
      <c r="B63" s="19" t="s">
        <v>31</v>
      </c>
      <c r="C63" s="21">
        <f t="shared" si="4"/>
        <v>29.6</v>
      </c>
      <c r="D63" s="21">
        <v>37</v>
      </c>
    </row>
    <row r="64" spans="2:4" ht="11.1" customHeight="1" x14ac:dyDescent="0.25">
      <c r="B64" s="19" t="s">
        <v>30</v>
      </c>
      <c r="C64" s="21">
        <v>2</v>
      </c>
      <c r="D64" s="21">
        <v>3</v>
      </c>
    </row>
    <row r="65" spans="2:4" ht="11.1" customHeight="1" x14ac:dyDescent="0.25">
      <c r="B65" s="27" t="s">
        <v>23</v>
      </c>
      <c r="C65" s="27">
        <v>180</v>
      </c>
      <c r="D65" s="27">
        <v>200</v>
      </c>
    </row>
    <row r="66" spans="2:4" ht="11.1" customHeight="1" x14ac:dyDescent="0.25">
      <c r="B66" s="19" t="s">
        <v>59</v>
      </c>
      <c r="C66" s="23">
        <v>0.2</v>
      </c>
      <c r="D66" s="30">
        <v>0.3</v>
      </c>
    </row>
    <row r="67" spans="2:4" ht="11.1" customHeight="1" x14ac:dyDescent="0.25">
      <c r="B67" s="19" t="s">
        <v>30</v>
      </c>
      <c r="C67" s="23">
        <v>6</v>
      </c>
      <c r="D67" s="21">
        <v>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1-3</vt:lpstr>
      <vt:lpstr>Меню 3-7</vt:lpstr>
      <vt:lpstr>МЕНЮ раскладка (11)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2024-11-11T22:40:55Z</dcterms:modified>
</cp:coreProperties>
</file>