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Меню 1-3" sheetId="1" r:id="rId1"/>
    <sheet name="Меню 3-7" sheetId="2" r:id="rId2"/>
    <sheet name="МЕНЮ раскладка (10)" sheetId="5" r:id="rId3"/>
  </sheets>
  <calcPr calcId="162913"/>
</workbook>
</file>

<file path=xl/calcChain.xml><?xml version="1.0" encoding="utf-8"?>
<calcChain xmlns="http://schemas.openxmlformats.org/spreadsheetml/2006/main">
  <c r="C58" i="5" l="1"/>
  <c r="C57" i="5" l="1"/>
  <c r="C56" i="5"/>
  <c r="C55" i="5"/>
  <c r="F8" i="1" l="1"/>
  <c r="G8" i="1"/>
  <c r="H8" i="1"/>
  <c r="E8" i="1"/>
  <c r="F16" i="1" l="1"/>
  <c r="G16" i="1"/>
  <c r="H16" i="1"/>
  <c r="E16" i="1"/>
  <c r="F17" i="1"/>
  <c r="G17" i="1"/>
  <c r="H17" i="1"/>
  <c r="I17" i="1"/>
  <c r="E17" i="1"/>
  <c r="H6" i="1" l="1"/>
  <c r="F6" i="1"/>
  <c r="G6" i="1"/>
  <c r="E6" i="1"/>
  <c r="F27" i="1" l="1"/>
  <c r="G27" i="1"/>
  <c r="H27" i="1"/>
  <c r="H31" i="1" s="1"/>
  <c r="E27" i="1"/>
  <c r="E31" i="1" s="1"/>
  <c r="F18" i="1"/>
  <c r="G18" i="1"/>
  <c r="H18" i="1"/>
  <c r="E18" i="1"/>
  <c r="F15" i="1"/>
  <c r="G15" i="1"/>
  <c r="H15" i="1"/>
  <c r="E15" i="1"/>
  <c r="F14" i="1"/>
  <c r="G14" i="1"/>
  <c r="H14" i="1"/>
  <c r="H21" i="1" s="1"/>
  <c r="E14" i="1"/>
  <c r="F5" i="1"/>
  <c r="G5" i="1"/>
  <c r="H5" i="1"/>
  <c r="H9" i="1" s="1"/>
  <c r="E5" i="1"/>
  <c r="E9" i="1" s="1"/>
  <c r="I31" i="2"/>
  <c r="H31" i="2"/>
  <c r="G31" i="2"/>
  <c r="F31" i="2"/>
  <c r="E31" i="2"/>
  <c r="D31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I32" i="2" s="1"/>
  <c r="H9" i="2"/>
  <c r="G9" i="2"/>
  <c r="F9" i="2"/>
  <c r="E9" i="2"/>
  <c r="D9" i="2"/>
  <c r="E12" i="1"/>
  <c r="F12" i="1"/>
  <c r="G12" i="1"/>
  <c r="H12" i="1"/>
  <c r="D12" i="1"/>
  <c r="F31" i="1"/>
  <c r="G31" i="1"/>
  <c r="I31" i="1"/>
  <c r="E25" i="1"/>
  <c r="F25" i="1"/>
  <c r="G25" i="1"/>
  <c r="H25" i="1"/>
  <c r="I25" i="1"/>
  <c r="D25" i="1"/>
  <c r="D31" i="1"/>
  <c r="F21" i="1"/>
  <c r="G21" i="1"/>
  <c r="I21" i="1"/>
  <c r="D21" i="1"/>
  <c r="F9" i="1"/>
  <c r="G9" i="1"/>
  <c r="I9" i="1"/>
  <c r="I12" i="1" s="1"/>
  <c r="D9" i="1"/>
  <c r="I32" i="1" l="1"/>
  <c r="E32" i="2"/>
  <c r="E21" i="1"/>
  <c r="E32" i="1" s="1"/>
  <c r="G32" i="2"/>
  <c r="H32" i="2"/>
  <c r="F32" i="1"/>
  <c r="D32" i="1"/>
  <c r="H32" i="1"/>
  <c r="G32" i="1"/>
  <c r="F32" i="2"/>
  <c r="D32" i="2"/>
  <c r="I12" i="2"/>
</calcChain>
</file>

<file path=xl/sharedStrings.xml><?xml version="1.0" encoding="utf-8"?>
<sst xmlns="http://schemas.openxmlformats.org/spreadsheetml/2006/main" count="195" uniqueCount="92">
  <si>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</si>
  <si>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</si>
  <si>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</si>
  <si>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</si>
  <si>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</si>
  <si>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</si>
  <si>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</si>
  <si>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</si>
  <si>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</si>
  <si>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Чай с молоком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</si>
  <si>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</si>
  <si>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</si>
  <si>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</si>
  <si>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</si>
  <si>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</si>
  <si>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</si>
  <si>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</si>
  <si>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</si>
  <si>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</si>
  <si>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413</t>
  </si>
  <si>
    <t>№ 1</t>
  </si>
  <si>
    <t>Обед</t>
  </si>
  <si>
    <t xml:space="preserve">Суп картофельный с пшеничной крупой, мясом </t>
  </si>
  <si>
    <t>Ленивые голубцы</t>
  </si>
  <si>
    <t>Компот из сушеных фруктов</t>
  </si>
  <si>
    <t>Хлеб ржаной</t>
  </si>
  <si>
    <t>№ 10</t>
  </si>
  <si>
    <t>№ 86</t>
  </si>
  <si>
    <t>№ 394</t>
  </si>
  <si>
    <t>№ 315</t>
  </si>
  <si>
    <t>Полдник</t>
  </si>
  <si>
    <t>Ужин</t>
  </si>
  <si>
    <t>Чай с сахаром</t>
  </si>
  <si>
    <t>№ 474</t>
  </si>
  <si>
    <t xml:space="preserve">ИТОГО ЗА ДЕНЬ: </t>
  </si>
  <si>
    <t>№ 441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</si>
  <si>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</si>
  <si>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</si>
  <si>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</si>
  <si>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</si>
  <si>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</si>
  <si>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</si>
  <si>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</si>
  <si>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</si>
  <si>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</si>
  <si>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</si>
  <si>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</si>
  <si>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</si>
  <si>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</si>
  <si>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Картофель</t>
  </si>
  <si>
    <t>Крупа пшеничная</t>
  </si>
  <si>
    <t>Морковь</t>
  </si>
  <si>
    <t>Лук репчатый</t>
  </si>
  <si>
    <t>Мясо (говядина)</t>
  </si>
  <si>
    <t>(или цыплят бройлеров)</t>
  </si>
  <si>
    <t>Говядина</t>
  </si>
  <si>
    <t>Капуста белокачанная</t>
  </si>
  <si>
    <t>Крупа рисовая</t>
  </si>
  <si>
    <t>Томат-паста</t>
  </si>
  <si>
    <t xml:space="preserve">Сметана </t>
  </si>
  <si>
    <t>Сухофрукты</t>
  </si>
  <si>
    <t>ПОЛДНИК</t>
  </si>
  <si>
    <t>УЖИН</t>
  </si>
  <si>
    <t>Картофель свежий</t>
  </si>
  <si>
    <t>Соус сметанный с томатом</t>
  </si>
  <si>
    <t>Мука пшеничная</t>
  </si>
  <si>
    <t>№ 373</t>
  </si>
  <si>
    <t>Кисель</t>
  </si>
  <si>
    <t>Картофельное пюре</t>
  </si>
  <si>
    <t>Сельдь с луком и зеленым горошком</t>
  </si>
  <si>
    <t>зеленый горошек</t>
  </si>
  <si>
    <t>Огурец консервированный без уксуса</t>
  </si>
  <si>
    <t>№ 339</t>
  </si>
  <si>
    <t>№ 396</t>
  </si>
  <si>
    <t>Фрукты свежие</t>
  </si>
  <si>
    <t>МЕНЮ-раскладка день 10 (десятый)</t>
  </si>
  <si>
    <t>Каша из смеси круп "Дружба"</t>
  </si>
  <si>
    <t>Крупа пшенная</t>
  </si>
  <si>
    <t>Печенье</t>
  </si>
  <si>
    <t>Каша из смеси круп "Дружба" жидкая с маслом</t>
  </si>
  <si>
    <t>№ 199</t>
  </si>
  <si>
    <t>День 10 (десятый)</t>
  </si>
  <si>
    <t xml:space="preserve">Сельдь малосольная </t>
  </si>
  <si>
    <t>Крахмал</t>
  </si>
  <si>
    <t>Ягоды замороженные (фрукты)</t>
  </si>
  <si>
    <t>№ 15</t>
  </si>
  <si>
    <t>№ 27</t>
  </si>
  <si>
    <t>№ 48</t>
  </si>
  <si>
    <t>№ 17</t>
  </si>
  <si>
    <t>№ 16</t>
  </si>
  <si>
    <t>№ 50</t>
  </si>
  <si>
    <t>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</si>
</sst>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0" fillId="0" borderId="2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K29" sqref="K29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x14ac:dyDescent="0.25">
      <c r="B1" s="39" t="s">
        <v>81</v>
      </c>
      <c r="C1" s="40"/>
      <c r="D1" s="40"/>
    </row>
    <row r="2" spans="2:11" ht="15.75" x14ac:dyDescent="0.25">
      <c r="B2" s="40" t="s">
        <v>36</v>
      </c>
      <c r="C2" s="40"/>
      <c r="D2" s="40"/>
    </row>
    <row r="3" spans="2:11" ht="45" x14ac:dyDescent="0.25">
      <c r="B3" s="41" t="s">
        <v>0</v>
      </c>
      <c r="C3" s="42" t="s">
        <v>1</v>
      </c>
      <c r="D3" s="41" t="s">
        <v>2</v>
      </c>
      <c r="E3" s="42" t="s">
        <v>3</v>
      </c>
      <c r="F3" s="42"/>
      <c r="G3" s="42"/>
      <c r="H3" s="41" t="s">
        <v>17</v>
      </c>
      <c r="I3" s="2" t="s">
        <v>4</v>
      </c>
      <c r="J3" s="2" t="s">
        <v>5</v>
      </c>
      <c r="K3" s="2" t="s">
        <v>6</v>
      </c>
    </row>
    <row r="4" spans="2:11" x14ac:dyDescent="0.25">
      <c r="B4" s="42"/>
      <c r="C4" s="42"/>
      <c r="D4" s="42"/>
      <c r="E4" s="3" t="s">
        <v>14</v>
      </c>
      <c r="F4" s="3" t="s">
        <v>15</v>
      </c>
      <c r="G4" s="3" t="s">
        <v>16</v>
      </c>
      <c r="H4" s="42"/>
      <c r="I4" s="3" t="s">
        <v>18</v>
      </c>
      <c r="J4" s="3"/>
      <c r="K4" s="3"/>
    </row>
    <row r="5" spans="2:11" x14ac:dyDescent="0.25">
      <c r="B5" s="4" t="s">
        <v>8</v>
      </c>
      <c r="C5" s="5" t="s">
        <v>79</v>
      </c>
      <c r="D5" s="5">
        <v>150</v>
      </c>
      <c r="E5" s="5">
        <f>'Меню 3-7'!E5/200*150</f>
        <v>2.0999999999999996</v>
      </c>
      <c r="F5" s="17">
        <f>'Меню 3-7'!F5/200*150</f>
        <v>4.9275000000000002</v>
      </c>
      <c r="G5" s="17">
        <f>'Меню 3-7'!G5/200*150</f>
        <v>27.172499999999996</v>
      </c>
      <c r="H5" s="5">
        <f>'Меню 3-7'!H5/200*150</f>
        <v>174.32999999999998</v>
      </c>
      <c r="I5" s="6"/>
      <c r="J5" s="5" t="s">
        <v>80</v>
      </c>
      <c r="K5" s="5" t="s">
        <v>26</v>
      </c>
    </row>
    <row r="6" spans="2:11" x14ac:dyDescent="0.25">
      <c r="B6" s="4"/>
      <c r="C6" s="5" t="s">
        <v>9</v>
      </c>
      <c r="D6" s="5">
        <v>180</v>
      </c>
      <c r="E6" s="5">
        <f>'Меню 3-7'!E6/200*180</f>
        <v>1.08</v>
      </c>
      <c r="F6" s="17">
        <f>'Меню 3-7'!F6/200*180</f>
        <v>1.1520000000000001</v>
      </c>
      <c r="G6" s="17">
        <f>'Меню 3-7'!G6/200*180</f>
        <v>10.682999999999998</v>
      </c>
      <c r="H6" s="17">
        <f>'Меню 3-7'!H6/200*180</f>
        <v>57.51</v>
      </c>
      <c r="I6" s="6"/>
      <c r="J6" s="5" t="s">
        <v>19</v>
      </c>
      <c r="K6" s="5" t="s">
        <v>85</v>
      </c>
    </row>
    <row r="7" spans="2:11" x14ac:dyDescent="0.25">
      <c r="B7" s="4"/>
      <c r="C7" s="5" t="s">
        <v>11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20</v>
      </c>
      <c r="K7" s="5"/>
    </row>
    <row r="8" spans="2:11" ht="15.75" thickBot="1" x14ac:dyDescent="0.3">
      <c r="B8" s="7"/>
      <c r="C8" s="8" t="s">
        <v>12</v>
      </c>
      <c r="D8" s="8">
        <v>5</v>
      </c>
      <c r="E8" s="30">
        <f>'Меню 3-7'!E8/7*5</f>
        <v>4.2857142857142858E-2</v>
      </c>
      <c r="F8" s="30">
        <f>'Меню 3-7'!F8/7*5</f>
        <v>3.6214285714285714</v>
      </c>
      <c r="G8" s="30">
        <f>'Меню 3-7'!G8/7*5</f>
        <v>6.4285714285714279E-2</v>
      </c>
      <c r="H8" s="30">
        <f>'Меню 3-7'!H8/7*5</f>
        <v>33</v>
      </c>
      <c r="I8" s="9"/>
      <c r="J8" s="8" t="s">
        <v>20</v>
      </c>
      <c r="K8" s="8"/>
    </row>
    <row r="9" spans="2:11" ht="16.5" thickTop="1" thickBot="1" x14ac:dyDescent="0.3">
      <c r="B9" s="10"/>
      <c r="C9" s="11" t="s">
        <v>13</v>
      </c>
      <c r="D9" s="12">
        <f>SUM(D5:D8)</f>
        <v>355</v>
      </c>
      <c r="E9" s="18">
        <f t="shared" ref="E9:I9" si="0">SUM(E5:E8)</f>
        <v>4.8228571428571421</v>
      </c>
      <c r="F9" s="18">
        <f t="shared" si="0"/>
        <v>10.300928571428571</v>
      </c>
      <c r="G9" s="18">
        <f t="shared" si="0"/>
        <v>47.919785714285709</v>
      </c>
      <c r="H9" s="18">
        <f t="shared" si="0"/>
        <v>316.83999999999997</v>
      </c>
      <c r="I9" s="11">
        <f t="shared" si="0"/>
        <v>0</v>
      </c>
      <c r="J9" s="13"/>
      <c r="K9" s="14"/>
    </row>
    <row r="10" spans="2:11" ht="7.5" customHeight="1" thickTop="1" x14ac:dyDescent="0.25">
      <c r="B10" s="46"/>
      <c r="C10" s="44"/>
      <c r="D10" s="44"/>
      <c r="E10" s="44"/>
      <c r="F10" s="44"/>
      <c r="G10" s="44"/>
      <c r="H10" s="44"/>
      <c r="I10" s="44"/>
      <c r="J10" s="44"/>
      <c r="K10" s="45"/>
    </row>
    <row r="11" spans="2:11" ht="15.75" thickBot="1" x14ac:dyDescent="0.3">
      <c r="B11" s="7" t="s">
        <v>10</v>
      </c>
      <c r="C11" s="8" t="s">
        <v>74</v>
      </c>
      <c r="D11" s="8">
        <v>130</v>
      </c>
      <c r="E11" s="8">
        <v>1.6</v>
      </c>
      <c r="F11" s="8">
        <v>0.8</v>
      </c>
      <c r="G11" s="8">
        <v>16.2</v>
      </c>
      <c r="H11" s="8">
        <v>94</v>
      </c>
      <c r="I11" s="9"/>
      <c r="J11" s="8"/>
      <c r="K11" s="8"/>
    </row>
    <row r="12" spans="2:11" ht="16.5" thickTop="1" thickBot="1" x14ac:dyDescent="0.3">
      <c r="B12" s="10"/>
      <c r="C12" s="11" t="s">
        <v>13</v>
      </c>
      <c r="D12" s="12">
        <f>D11</f>
        <v>130</v>
      </c>
      <c r="E12" s="12">
        <f t="shared" ref="E12:H12" si="1">E11</f>
        <v>1.6</v>
      </c>
      <c r="F12" s="12">
        <f t="shared" si="1"/>
        <v>0.8</v>
      </c>
      <c r="G12" s="12">
        <f t="shared" si="1"/>
        <v>16.2</v>
      </c>
      <c r="H12" s="12">
        <f t="shared" si="1"/>
        <v>94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3"/>
      <c r="C13" s="44"/>
      <c r="D13" s="44"/>
      <c r="E13" s="44"/>
      <c r="F13" s="44"/>
      <c r="G13" s="44"/>
      <c r="H13" s="44"/>
      <c r="I13" s="44"/>
      <c r="J13" s="44"/>
      <c r="K13" s="45"/>
    </row>
    <row r="14" spans="2:11" x14ac:dyDescent="0.25">
      <c r="B14" s="4" t="s">
        <v>21</v>
      </c>
      <c r="C14" s="5" t="s">
        <v>71</v>
      </c>
      <c r="D14" s="5">
        <v>40</v>
      </c>
      <c r="E14" s="17">
        <f>'Меню 3-7'!E14/60*40</f>
        <v>1.1933333333333334</v>
      </c>
      <c r="F14" s="17">
        <f>'Меню 3-7'!F14/60*40</f>
        <v>1.4666666666666668</v>
      </c>
      <c r="G14" s="17">
        <f>'Меню 3-7'!G14/60*40</f>
        <v>2.5</v>
      </c>
      <c r="H14" s="17">
        <f>'Меню 3-7'!H14/60*40</f>
        <v>33.453333333333333</v>
      </c>
      <c r="I14" s="6"/>
      <c r="J14" s="5" t="s">
        <v>26</v>
      </c>
      <c r="K14" s="5"/>
    </row>
    <row r="15" spans="2:11" x14ac:dyDescent="0.25">
      <c r="B15" s="5"/>
      <c r="C15" s="5" t="s">
        <v>22</v>
      </c>
      <c r="D15" s="5">
        <v>160</v>
      </c>
      <c r="E15" s="5">
        <f>'Меню 3-7'!E15/200*160</f>
        <v>1.92</v>
      </c>
      <c r="F15" s="5">
        <f>'Меню 3-7'!F15/200*160</f>
        <v>2.48</v>
      </c>
      <c r="G15" s="5">
        <f>'Меню 3-7'!G15/200*160</f>
        <v>13.703999999999999</v>
      </c>
      <c r="H15" s="5">
        <f>'Меню 3-7'!H15/200*160</f>
        <v>83.6</v>
      </c>
      <c r="I15" s="6"/>
      <c r="J15" s="5" t="s">
        <v>27</v>
      </c>
      <c r="K15" s="5" t="s">
        <v>86</v>
      </c>
    </row>
    <row r="16" spans="2:11" x14ac:dyDescent="0.25">
      <c r="B16" s="5"/>
      <c r="C16" s="5" t="s">
        <v>23</v>
      </c>
      <c r="D16" s="5">
        <v>120</v>
      </c>
      <c r="E16" s="17">
        <f>'Меню 3-7'!E16/160*120</f>
        <v>7.95</v>
      </c>
      <c r="F16" s="17">
        <f>'Меню 3-7'!F16/160*120</f>
        <v>9.5250000000000004</v>
      </c>
      <c r="G16" s="17">
        <f>'Меню 3-7'!G16/160*120</f>
        <v>11.887499999999999</v>
      </c>
      <c r="H16" s="17">
        <f>'Меню 3-7'!H16/160*120</f>
        <v>164.43</v>
      </c>
      <c r="I16" s="6"/>
      <c r="J16" s="5" t="s">
        <v>29</v>
      </c>
      <c r="K16" s="5" t="s">
        <v>87</v>
      </c>
    </row>
    <row r="17" spans="2:11" x14ac:dyDescent="0.25">
      <c r="B17" s="5"/>
      <c r="C17" s="5" t="s">
        <v>64</v>
      </c>
      <c r="D17" s="5">
        <v>15</v>
      </c>
      <c r="E17" s="17">
        <f>'Меню 3-7'!E17/2</f>
        <v>0.105</v>
      </c>
      <c r="F17" s="17">
        <f>'Меню 3-7'!F17/2</f>
        <v>0.27500000000000002</v>
      </c>
      <c r="G17" s="17">
        <f>'Меню 3-7'!G17/2</f>
        <v>0.39</v>
      </c>
      <c r="H17" s="17">
        <f>'Меню 3-7'!H17/2</f>
        <v>4.45</v>
      </c>
      <c r="I17" s="17">
        <f>'Меню 3-7'!I17/2</f>
        <v>0</v>
      </c>
      <c r="J17" s="5" t="s">
        <v>66</v>
      </c>
      <c r="K17" s="5"/>
    </row>
    <row r="18" spans="2:11" x14ac:dyDescent="0.25">
      <c r="B18" s="5"/>
      <c r="C18" s="5" t="s">
        <v>24</v>
      </c>
      <c r="D18" s="5">
        <v>150</v>
      </c>
      <c r="E18" s="5">
        <f>'Меню 3-7'!E18/200*150</f>
        <v>0.33</v>
      </c>
      <c r="F18" s="5">
        <f>'Меню 3-7'!F18/200*150</f>
        <v>0.45</v>
      </c>
      <c r="G18" s="5">
        <f>'Меню 3-7'!G18/200*150</f>
        <v>20.82</v>
      </c>
      <c r="H18" s="5">
        <f>'Меню 3-7'!H18/200*150</f>
        <v>84.749999999999986</v>
      </c>
      <c r="I18" s="5">
        <v>35</v>
      </c>
      <c r="J18" s="5" t="s">
        <v>28</v>
      </c>
      <c r="K18" s="5" t="s">
        <v>88</v>
      </c>
    </row>
    <row r="19" spans="2:11" x14ac:dyDescent="0.25">
      <c r="B19" s="5"/>
      <c r="C19" s="5" t="s">
        <v>25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11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13</v>
      </c>
      <c r="D21" s="12">
        <f>SUM(D14:D20)</f>
        <v>545</v>
      </c>
      <c r="E21" s="12">
        <f t="shared" ref="E21:I21" si="3">SUM(E14:E20)</f>
        <v>15.758333333333333</v>
      </c>
      <c r="F21" s="12">
        <f t="shared" si="3"/>
        <v>15.236666666666666</v>
      </c>
      <c r="G21" s="12">
        <f t="shared" si="3"/>
        <v>75.70150000000001</v>
      </c>
      <c r="H21" s="12">
        <f t="shared" si="3"/>
        <v>502.68333333333334</v>
      </c>
      <c r="I21" s="12">
        <f t="shared" si="3"/>
        <v>35</v>
      </c>
      <c r="J21" s="13"/>
      <c r="K21" s="14"/>
    </row>
    <row r="22" spans="2:11" ht="9.75" customHeight="1" thickTop="1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</row>
    <row r="23" spans="2:11" x14ac:dyDescent="0.25">
      <c r="B23" s="4" t="s">
        <v>30</v>
      </c>
      <c r="C23" s="5" t="s">
        <v>67</v>
      </c>
      <c r="D23" s="5">
        <v>200</v>
      </c>
      <c r="E23" s="5">
        <v>5.6</v>
      </c>
      <c r="F23" s="5">
        <v>5.8</v>
      </c>
      <c r="G23" s="5">
        <v>9.4</v>
      </c>
      <c r="H23" s="5">
        <v>116</v>
      </c>
      <c r="I23" s="6"/>
      <c r="J23" s="5" t="s">
        <v>73</v>
      </c>
      <c r="K23" s="5" t="s">
        <v>89</v>
      </c>
    </row>
    <row r="24" spans="2:11" ht="15.75" thickBot="1" x14ac:dyDescent="0.3">
      <c r="B24" s="7"/>
      <c r="C24" s="8" t="s">
        <v>78</v>
      </c>
      <c r="D24" s="8">
        <v>20</v>
      </c>
      <c r="E24" s="8">
        <v>3.39</v>
      </c>
      <c r="F24" s="8">
        <v>4.3899999999999997</v>
      </c>
      <c r="G24" s="8">
        <v>26.07</v>
      </c>
      <c r="H24" s="8">
        <v>181</v>
      </c>
      <c r="I24" s="9"/>
      <c r="J24" s="8" t="s">
        <v>33</v>
      </c>
      <c r="K24" s="8"/>
    </row>
    <row r="25" spans="2:11" ht="16.5" thickTop="1" thickBot="1" x14ac:dyDescent="0.3">
      <c r="B25" s="15"/>
      <c r="C25" s="11" t="s">
        <v>13</v>
      </c>
      <c r="D25" s="13">
        <f>SUM(D23:D24)</f>
        <v>220</v>
      </c>
      <c r="E25" s="13">
        <f t="shared" ref="E25:I25" si="4">SUM(E23:E24)</f>
        <v>8.99</v>
      </c>
      <c r="F25" s="13">
        <f t="shared" si="4"/>
        <v>10.19</v>
      </c>
      <c r="G25" s="13">
        <f t="shared" si="4"/>
        <v>35.47</v>
      </c>
      <c r="H25" s="13">
        <f t="shared" si="4"/>
        <v>297</v>
      </c>
      <c r="I25" s="13">
        <f t="shared" si="4"/>
        <v>0</v>
      </c>
      <c r="J25" s="13"/>
      <c r="K25" s="14"/>
    </row>
    <row r="26" spans="2:11" ht="7.5" customHeight="1" thickTop="1" x14ac:dyDescent="0.25">
      <c r="B26" s="43"/>
      <c r="C26" s="44"/>
      <c r="D26" s="44"/>
      <c r="E26" s="44"/>
      <c r="F26" s="44"/>
      <c r="G26" s="44"/>
      <c r="H26" s="44"/>
      <c r="I26" s="44"/>
      <c r="J26" s="44"/>
      <c r="K26" s="45"/>
    </row>
    <row r="27" spans="2:11" x14ac:dyDescent="0.25">
      <c r="B27" s="4" t="s">
        <v>31</v>
      </c>
      <c r="C27" s="5" t="s">
        <v>69</v>
      </c>
      <c r="D27" s="5">
        <v>40</v>
      </c>
      <c r="E27" s="5">
        <f>'Меню 3-7'!E27/80*60</f>
        <v>6.51</v>
      </c>
      <c r="F27" s="5">
        <f>'Меню 3-7'!F27/80*60</f>
        <v>6.6749999999999998</v>
      </c>
      <c r="G27" s="5">
        <f>'Меню 3-7'!G27/80*60</f>
        <v>5.5575000000000001</v>
      </c>
      <c r="H27" s="5">
        <f>'Меню 3-7'!H27/80*60</f>
        <v>79.724999999999994</v>
      </c>
      <c r="I27" s="6"/>
      <c r="J27" s="5"/>
      <c r="K27" s="5"/>
    </row>
    <row r="28" spans="2:11" x14ac:dyDescent="0.25">
      <c r="B28" s="5"/>
      <c r="C28" s="5" t="s">
        <v>68</v>
      </c>
      <c r="D28" s="5">
        <v>120</v>
      </c>
      <c r="E28" s="5">
        <v>2.2799999999999998</v>
      </c>
      <c r="F28" s="5">
        <v>3.45</v>
      </c>
      <c r="G28" s="5">
        <v>17.41</v>
      </c>
      <c r="H28" s="5">
        <v>113.93</v>
      </c>
      <c r="I28" s="6"/>
      <c r="J28" s="5" t="s">
        <v>72</v>
      </c>
      <c r="K28" s="5" t="s">
        <v>90</v>
      </c>
    </row>
    <row r="29" spans="2:11" x14ac:dyDescent="0.25">
      <c r="B29" s="5"/>
      <c r="C29" s="5" t="s">
        <v>32</v>
      </c>
      <c r="D29" s="5">
        <v>150</v>
      </c>
      <c r="E29" s="5">
        <v>0</v>
      </c>
      <c r="F29" s="5">
        <v>0</v>
      </c>
      <c r="G29" s="5">
        <v>7.49</v>
      </c>
      <c r="H29" s="5">
        <v>29.93</v>
      </c>
      <c r="I29" s="6"/>
      <c r="J29" s="5" t="s">
        <v>35</v>
      </c>
      <c r="K29" s="5" t="s">
        <v>91</v>
      </c>
    </row>
    <row r="30" spans="2:11" ht="15.75" thickBot="1" x14ac:dyDescent="0.3">
      <c r="B30" s="8"/>
      <c r="C30" s="8" t="s">
        <v>11</v>
      </c>
      <c r="D30" s="8">
        <v>20</v>
      </c>
      <c r="E30" s="8">
        <v>1.6</v>
      </c>
      <c r="F30" s="8">
        <v>0.6</v>
      </c>
      <c r="G30" s="8">
        <v>10</v>
      </c>
      <c r="H30" s="8">
        <v>52</v>
      </c>
      <c r="I30" s="9"/>
      <c r="J30" s="8"/>
      <c r="K30" s="8"/>
    </row>
    <row r="31" spans="2:11" ht="16.5" thickTop="1" thickBot="1" x14ac:dyDescent="0.3">
      <c r="B31" s="15"/>
      <c r="C31" s="11" t="s">
        <v>13</v>
      </c>
      <c r="D31" s="12">
        <f t="shared" ref="D31:I31" si="5">SUM(D27:D30)</f>
        <v>330</v>
      </c>
      <c r="E31" s="18">
        <f t="shared" si="5"/>
        <v>10.389999999999999</v>
      </c>
      <c r="F31" s="18">
        <f t="shared" si="5"/>
        <v>10.725</v>
      </c>
      <c r="G31" s="18">
        <f t="shared" si="5"/>
        <v>40.457500000000003</v>
      </c>
      <c r="H31" s="18">
        <f t="shared" si="5"/>
        <v>275.58500000000004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34</v>
      </c>
      <c r="D32" s="12">
        <f t="shared" ref="D32:I32" si="6">D9+D11+D21+D25+D31</f>
        <v>1580</v>
      </c>
      <c r="E32" s="18">
        <f t="shared" si="6"/>
        <v>41.561190476190475</v>
      </c>
      <c r="F32" s="18">
        <f t="shared" si="6"/>
        <v>47.252595238095239</v>
      </c>
      <c r="G32" s="18">
        <f t="shared" si="6"/>
        <v>215.74878571428573</v>
      </c>
      <c r="H32" s="18">
        <f t="shared" si="6"/>
        <v>1486.1083333333333</v>
      </c>
      <c r="I32" s="12">
        <f t="shared" si="6"/>
        <v>35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26:K26"/>
    <mergeCell ref="B22:K22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N25" sqref="N25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</cols>
  <sheetData>
    <row r="1" spans="2:11" ht="15.75" x14ac:dyDescent="0.25">
      <c r="B1" s="39" t="s">
        <v>81</v>
      </c>
      <c r="C1" s="40"/>
      <c r="D1" s="40"/>
    </row>
    <row r="2" spans="2:11" ht="15.75" x14ac:dyDescent="0.25">
      <c r="B2" s="40" t="s">
        <v>7</v>
      </c>
      <c r="C2" s="40"/>
      <c r="D2" s="40"/>
    </row>
    <row r="3" spans="2:11" ht="45" x14ac:dyDescent="0.25">
      <c r="B3" s="41" t="s">
        <v>0</v>
      </c>
      <c r="C3" s="42" t="s">
        <v>1</v>
      </c>
      <c r="D3" s="41" t="s">
        <v>2</v>
      </c>
      <c r="E3" s="42" t="s">
        <v>3</v>
      </c>
      <c r="F3" s="42"/>
      <c r="G3" s="42"/>
      <c r="H3" s="41" t="s">
        <v>17</v>
      </c>
      <c r="I3" s="2" t="s">
        <v>4</v>
      </c>
      <c r="J3" s="2" t="s">
        <v>5</v>
      </c>
      <c r="K3" s="2" t="s">
        <v>6</v>
      </c>
    </row>
    <row r="4" spans="2:11" x14ac:dyDescent="0.25">
      <c r="B4" s="42"/>
      <c r="C4" s="42"/>
      <c r="D4" s="42"/>
      <c r="E4" s="3" t="s">
        <v>14</v>
      </c>
      <c r="F4" s="3" t="s">
        <v>15</v>
      </c>
      <c r="G4" s="3" t="s">
        <v>16</v>
      </c>
      <c r="H4" s="42"/>
      <c r="I4" s="3" t="s">
        <v>18</v>
      </c>
      <c r="J4" s="3"/>
      <c r="K4" s="3"/>
    </row>
    <row r="5" spans="2:11" x14ac:dyDescent="0.25">
      <c r="B5" s="4" t="s">
        <v>8</v>
      </c>
      <c r="C5" s="5" t="s">
        <v>79</v>
      </c>
      <c r="D5" s="5">
        <v>200</v>
      </c>
      <c r="E5" s="5">
        <v>2.8</v>
      </c>
      <c r="F5" s="5">
        <v>6.57</v>
      </c>
      <c r="G5" s="5">
        <v>36.229999999999997</v>
      </c>
      <c r="H5" s="5">
        <v>232.44</v>
      </c>
      <c r="I5" s="6"/>
      <c r="J5" s="5" t="s">
        <v>80</v>
      </c>
      <c r="K5" s="5" t="s">
        <v>26</v>
      </c>
    </row>
    <row r="6" spans="2:11" x14ac:dyDescent="0.25">
      <c r="B6" s="4"/>
      <c r="C6" s="5" t="s">
        <v>9</v>
      </c>
      <c r="D6" s="5">
        <v>200</v>
      </c>
      <c r="E6" s="5">
        <v>1.2</v>
      </c>
      <c r="F6" s="5">
        <v>1.28</v>
      </c>
      <c r="G6" s="5">
        <v>11.87</v>
      </c>
      <c r="H6" s="5">
        <v>63.9</v>
      </c>
      <c r="I6" s="6"/>
      <c r="J6" s="5" t="s">
        <v>19</v>
      </c>
      <c r="K6" s="5" t="s">
        <v>85</v>
      </c>
    </row>
    <row r="7" spans="2:11" x14ac:dyDescent="0.25">
      <c r="B7" s="4"/>
      <c r="C7" s="5" t="s">
        <v>11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20</v>
      </c>
      <c r="K7" s="5"/>
    </row>
    <row r="8" spans="2:11" ht="15.75" thickBot="1" x14ac:dyDescent="0.3">
      <c r="B8" s="7"/>
      <c r="C8" s="8" t="s">
        <v>12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20</v>
      </c>
      <c r="K8" s="8"/>
    </row>
    <row r="9" spans="2:11" ht="16.5" thickTop="1" thickBot="1" x14ac:dyDescent="0.3">
      <c r="B9" s="10"/>
      <c r="C9" s="11" t="s">
        <v>13</v>
      </c>
      <c r="D9" s="12">
        <f>SUM(D5:D8)</f>
        <v>437</v>
      </c>
      <c r="E9" s="12">
        <f t="shared" ref="E9:I9" si="0">SUM(E5:E8)</f>
        <v>6.46</v>
      </c>
      <c r="F9" s="12">
        <f t="shared" si="0"/>
        <v>13.82</v>
      </c>
      <c r="G9" s="12">
        <f t="shared" si="0"/>
        <v>63.19</v>
      </c>
      <c r="H9" s="12">
        <f t="shared" si="0"/>
        <v>420.53999999999996</v>
      </c>
      <c r="I9" s="11">
        <f t="shared" si="0"/>
        <v>0</v>
      </c>
      <c r="J9" s="13"/>
      <c r="K9" s="14"/>
    </row>
    <row r="10" spans="2:11" ht="7.5" customHeight="1" thickTop="1" x14ac:dyDescent="0.25">
      <c r="B10" s="46"/>
      <c r="C10" s="44"/>
      <c r="D10" s="44"/>
      <c r="E10" s="44"/>
      <c r="F10" s="44"/>
      <c r="G10" s="44"/>
      <c r="H10" s="44"/>
      <c r="I10" s="44"/>
      <c r="J10" s="44"/>
      <c r="K10" s="45"/>
    </row>
    <row r="11" spans="2:11" ht="15.75" thickBot="1" x14ac:dyDescent="0.3">
      <c r="B11" s="7" t="s">
        <v>10</v>
      </c>
      <c r="C11" s="8" t="s">
        <v>74</v>
      </c>
      <c r="D11" s="8">
        <v>130</v>
      </c>
      <c r="E11" s="8">
        <v>1.6</v>
      </c>
      <c r="F11" s="8">
        <v>0.8</v>
      </c>
      <c r="G11" s="8">
        <v>16.2</v>
      </c>
      <c r="H11" s="8">
        <v>94</v>
      </c>
      <c r="I11" s="9"/>
      <c r="J11" s="8"/>
      <c r="K11" s="8"/>
    </row>
    <row r="12" spans="2:11" ht="16.5" thickTop="1" thickBot="1" x14ac:dyDescent="0.3">
      <c r="B12" s="10"/>
      <c r="C12" s="11" t="s">
        <v>13</v>
      </c>
      <c r="D12" s="12">
        <f>D11</f>
        <v>130</v>
      </c>
      <c r="E12" s="12">
        <f t="shared" ref="E12:H12" si="1">E11</f>
        <v>1.6</v>
      </c>
      <c r="F12" s="12">
        <f t="shared" si="1"/>
        <v>0.8</v>
      </c>
      <c r="G12" s="12">
        <f t="shared" si="1"/>
        <v>16.2</v>
      </c>
      <c r="H12" s="12">
        <f t="shared" si="1"/>
        <v>94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3"/>
      <c r="C13" s="44"/>
      <c r="D13" s="44"/>
      <c r="E13" s="44"/>
      <c r="F13" s="44"/>
      <c r="G13" s="44"/>
      <c r="H13" s="44"/>
      <c r="I13" s="44"/>
      <c r="J13" s="44"/>
      <c r="K13" s="45"/>
    </row>
    <row r="14" spans="2:11" x14ac:dyDescent="0.25">
      <c r="B14" s="4" t="s">
        <v>21</v>
      </c>
      <c r="C14" s="5" t="s">
        <v>71</v>
      </c>
      <c r="D14" s="5">
        <v>60</v>
      </c>
      <c r="E14" s="5">
        <v>1.79</v>
      </c>
      <c r="F14" s="5">
        <v>2.2000000000000002</v>
      </c>
      <c r="G14" s="5">
        <v>3.75</v>
      </c>
      <c r="H14" s="5">
        <v>50.18</v>
      </c>
      <c r="I14" s="6"/>
      <c r="J14" s="5" t="s">
        <v>26</v>
      </c>
      <c r="K14" s="5"/>
    </row>
    <row r="15" spans="2:11" x14ac:dyDescent="0.25">
      <c r="B15" s="5"/>
      <c r="C15" s="5" t="s">
        <v>22</v>
      </c>
      <c r="D15" s="5">
        <v>200</v>
      </c>
      <c r="E15" s="5">
        <v>2.4</v>
      </c>
      <c r="F15" s="5">
        <v>3.1</v>
      </c>
      <c r="G15" s="5">
        <v>17.13</v>
      </c>
      <c r="H15" s="5">
        <v>104.5</v>
      </c>
      <c r="I15" s="6"/>
      <c r="J15" s="5" t="s">
        <v>27</v>
      </c>
      <c r="K15" s="5" t="s">
        <v>86</v>
      </c>
    </row>
    <row r="16" spans="2:11" x14ac:dyDescent="0.25">
      <c r="B16" s="5"/>
      <c r="C16" s="5" t="s">
        <v>23</v>
      </c>
      <c r="D16" s="5">
        <v>160</v>
      </c>
      <c r="E16" s="5">
        <v>10.6</v>
      </c>
      <c r="F16" s="5">
        <v>12.7</v>
      </c>
      <c r="G16" s="5">
        <v>15.85</v>
      </c>
      <c r="H16" s="5">
        <v>219.24</v>
      </c>
      <c r="I16" s="6"/>
      <c r="J16" s="5" t="s">
        <v>29</v>
      </c>
      <c r="K16" s="5" t="s">
        <v>87</v>
      </c>
    </row>
    <row r="17" spans="2:11" x14ac:dyDescent="0.25">
      <c r="B17" s="5"/>
      <c r="C17" s="5" t="s">
        <v>64</v>
      </c>
      <c r="D17" s="5">
        <v>30</v>
      </c>
      <c r="E17" s="5">
        <v>0.21</v>
      </c>
      <c r="F17" s="5">
        <v>0.55000000000000004</v>
      </c>
      <c r="G17" s="5">
        <v>0.78</v>
      </c>
      <c r="H17" s="5">
        <v>8.9</v>
      </c>
      <c r="I17" s="6"/>
      <c r="J17" s="5" t="s">
        <v>66</v>
      </c>
      <c r="K17" s="5"/>
    </row>
    <row r="18" spans="2:11" x14ac:dyDescent="0.25">
      <c r="B18" s="5"/>
      <c r="C18" s="5" t="s">
        <v>24</v>
      </c>
      <c r="D18" s="5">
        <v>200</v>
      </c>
      <c r="E18" s="5">
        <v>0.44</v>
      </c>
      <c r="F18" s="5">
        <v>0.6</v>
      </c>
      <c r="G18" s="5">
        <v>27.76</v>
      </c>
      <c r="H18" s="5">
        <v>113</v>
      </c>
      <c r="I18" s="6">
        <v>50</v>
      </c>
      <c r="J18" s="5" t="s">
        <v>28</v>
      </c>
      <c r="K18" s="5" t="s">
        <v>88</v>
      </c>
    </row>
    <row r="19" spans="2:11" x14ac:dyDescent="0.25">
      <c r="B19" s="5"/>
      <c r="C19" s="5" t="s">
        <v>25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11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13</v>
      </c>
      <c r="D21" s="12">
        <f>SUM(D14:D20)</f>
        <v>720</v>
      </c>
      <c r="E21" s="12">
        <f t="shared" ref="E21:I21" si="3">SUM(E14:E20)</f>
        <v>20.34</v>
      </c>
      <c r="F21" s="12">
        <f t="shared" si="3"/>
        <v>20.300000000000004</v>
      </c>
      <c r="G21" s="12">
        <f t="shared" si="3"/>
        <v>95.77</v>
      </c>
      <c r="H21" s="12">
        <f t="shared" si="3"/>
        <v>647.81999999999994</v>
      </c>
      <c r="I21" s="12">
        <f t="shared" si="3"/>
        <v>50</v>
      </c>
      <c r="J21" s="13"/>
      <c r="K21" s="14"/>
    </row>
    <row r="22" spans="2:11" ht="9.75" customHeight="1" thickTop="1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</row>
    <row r="23" spans="2:11" x14ac:dyDescent="0.25">
      <c r="B23" s="4" t="s">
        <v>30</v>
      </c>
      <c r="C23" s="5" t="s">
        <v>67</v>
      </c>
      <c r="D23" s="5">
        <v>200</v>
      </c>
      <c r="E23" s="5">
        <v>5.6</v>
      </c>
      <c r="F23" s="5">
        <v>5.8</v>
      </c>
      <c r="G23" s="5">
        <v>9.4</v>
      </c>
      <c r="H23" s="5">
        <v>116</v>
      </c>
      <c r="I23" s="6"/>
      <c r="J23" s="5" t="s">
        <v>73</v>
      </c>
      <c r="K23" s="5" t="s">
        <v>89</v>
      </c>
    </row>
    <row r="24" spans="2:11" ht="15.75" thickBot="1" x14ac:dyDescent="0.3">
      <c r="B24" s="7"/>
      <c r="C24" s="8" t="s">
        <v>78</v>
      </c>
      <c r="D24" s="8">
        <v>30</v>
      </c>
      <c r="E24" s="8">
        <v>3.39</v>
      </c>
      <c r="F24" s="8">
        <v>4.3899999999999997</v>
      </c>
      <c r="G24" s="8">
        <v>26.07</v>
      </c>
      <c r="H24" s="8">
        <v>181</v>
      </c>
      <c r="I24" s="9"/>
      <c r="J24" s="8" t="s">
        <v>33</v>
      </c>
      <c r="K24" s="8"/>
    </row>
    <row r="25" spans="2:11" ht="16.5" thickTop="1" thickBot="1" x14ac:dyDescent="0.3">
      <c r="B25" s="15"/>
      <c r="C25" s="11" t="s">
        <v>13</v>
      </c>
      <c r="D25" s="13">
        <f>SUM(D23:D24)</f>
        <v>230</v>
      </c>
      <c r="E25" s="13">
        <f t="shared" ref="E25:I25" si="4">SUM(E23:E24)</f>
        <v>8.99</v>
      </c>
      <c r="F25" s="13">
        <f t="shared" si="4"/>
        <v>10.19</v>
      </c>
      <c r="G25" s="13">
        <f t="shared" si="4"/>
        <v>35.47</v>
      </c>
      <c r="H25" s="13">
        <f t="shared" si="4"/>
        <v>297</v>
      </c>
      <c r="I25" s="13">
        <f t="shared" si="4"/>
        <v>0</v>
      </c>
      <c r="J25" s="13"/>
      <c r="K25" s="14"/>
    </row>
    <row r="26" spans="2:11" ht="7.5" customHeight="1" thickTop="1" x14ac:dyDescent="0.25">
      <c r="B26" s="43"/>
      <c r="C26" s="44"/>
      <c r="D26" s="44"/>
      <c r="E26" s="44"/>
      <c r="F26" s="44"/>
      <c r="G26" s="44"/>
      <c r="H26" s="44"/>
      <c r="I26" s="44"/>
      <c r="J26" s="44"/>
      <c r="K26" s="45"/>
    </row>
    <row r="27" spans="2:11" x14ac:dyDescent="0.25">
      <c r="B27" s="4" t="s">
        <v>31</v>
      </c>
      <c r="C27" s="5" t="s">
        <v>69</v>
      </c>
      <c r="D27" s="5">
        <v>60</v>
      </c>
      <c r="E27" s="5">
        <v>8.68</v>
      </c>
      <c r="F27" s="5">
        <v>8.9</v>
      </c>
      <c r="G27" s="5">
        <v>7.41</v>
      </c>
      <c r="H27" s="5">
        <v>106.3</v>
      </c>
      <c r="I27" s="6"/>
      <c r="J27" s="5"/>
      <c r="K27" s="5"/>
    </row>
    <row r="28" spans="2:11" x14ac:dyDescent="0.25">
      <c r="B28" s="5"/>
      <c r="C28" s="5" t="s">
        <v>68</v>
      </c>
      <c r="D28" s="5">
        <v>150</v>
      </c>
      <c r="E28" s="5">
        <v>2.2799999999999998</v>
      </c>
      <c r="F28" s="5">
        <v>3.45</v>
      </c>
      <c r="G28" s="5">
        <v>17.41</v>
      </c>
      <c r="H28" s="5">
        <v>113.93</v>
      </c>
      <c r="I28" s="6"/>
      <c r="J28" s="5" t="s">
        <v>72</v>
      </c>
      <c r="K28" s="5" t="s">
        <v>90</v>
      </c>
    </row>
    <row r="29" spans="2:11" x14ac:dyDescent="0.25">
      <c r="B29" s="5"/>
      <c r="C29" s="5" t="s">
        <v>32</v>
      </c>
      <c r="D29" s="5">
        <v>200</v>
      </c>
      <c r="E29" s="5">
        <v>0</v>
      </c>
      <c r="F29" s="5">
        <v>0</v>
      </c>
      <c r="G29" s="5">
        <v>9.99</v>
      </c>
      <c r="H29" s="5">
        <v>39.9</v>
      </c>
      <c r="I29" s="6"/>
      <c r="J29" s="5" t="s">
        <v>35</v>
      </c>
      <c r="K29" s="5" t="s">
        <v>91</v>
      </c>
    </row>
    <row r="30" spans="2:11" ht="15.75" thickBot="1" x14ac:dyDescent="0.3">
      <c r="B30" s="8"/>
      <c r="C30" s="8" t="s">
        <v>11</v>
      </c>
      <c r="D30" s="5">
        <v>30</v>
      </c>
      <c r="E30" s="5">
        <v>2.4</v>
      </c>
      <c r="F30" s="5">
        <v>0.9</v>
      </c>
      <c r="G30" s="5">
        <v>15</v>
      </c>
      <c r="H30" s="5">
        <v>78</v>
      </c>
      <c r="I30" s="9"/>
      <c r="J30" s="8"/>
      <c r="K30" s="8"/>
    </row>
    <row r="31" spans="2:11" ht="16.5" thickTop="1" thickBot="1" x14ac:dyDescent="0.3">
      <c r="B31" s="15"/>
      <c r="C31" s="11" t="s">
        <v>13</v>
      </c>
      <c r="D31" s="12">
        <f t="shared" ref="D31:I31" si="5">SUM(D27:D30)</f>
        <v>440</v>
      </c>
      <c r="E31" s="12">
        <f t="shared" si="5"/>
        <v>13.36</v>
      </c>
      <c r="F31" s="12">
        <f t="shared" si="5"/>
        <v>13.250000000000002</v>
      </c>
      <c r="G31" s="12">
        <f t="shared" si="5"/>
        <v>49.81</v>
      </c>
      <c r="H31" s="12">
        <f t="shared" si="5"/>
        <v>338.13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34</v>
      </c>
      <c r="D32" s="12">
        <f t="shared" ref="D32:I32" si="6">D9+D11+D21+D25+D31</f>
        <v>1957</v>
      </c>
      <c r="E32" s="12">
        <f t="shared" si="6"/>
        <v>50.75</v>
      </c>
      <c r="F32" s="12">
        <f t="shared" si="6"/>
        <v>58.36</v>
      </c>
      <c r="G32" s="12">
        <f t="shared" si="6"/>
        <v>260.44</v>
      </c>
      <c r="H32" s="12">
        <f t="shared" si="6"/>
        <v>1797.4899999999998</v>
      </c>
      <c r="I32" s="12">
        <f t="shared" si="6"/>
        <v>50</v>
      </c>
      <c r="J32" s="12"/>
      <c r="K32" s="14"/>
    </row>
    <row r="33" spans="9:9" ht="15.75" thickTop="1" x14ac:dyDescent="0.25">
      <c r="I33" s="1"/>
    </row>
  </sheetData>
  <mergeCells count="11">
    <mergeCell ref="H3:H4"/>
    <mergeCell ref="B10:K10"/>
    <mergeCell ref="B13:K13"/>
    <mergeCell ref="B22:K22"/>
    <mergeCell ref="B26:K26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6"/>
  <sheetViews>
    <sheetView tabSelected="1" workbookViewId="0">
      <selection activeCell="G31" sqref="G31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47" t="s">
        <v>75</v>
      </c>
      <c r="C1" s="48"/>
      <c r="D1" s="48"/>
    </row>
    <row r="2" spans="2:4" ht="11.1" customHeight="1" x14ac:dyDescent="0.25">
      <c r="B2" s="24"/>
      <c r="C2" s="25" t="s">
        <v>37</v>
      </c>
      <c r="D2" s="26" t="s">
        <v>38</v>
      </c>
    </row>
    <row r="3" spans="2:4" ht="11.1" customHeight="1" x14ac:dyDescent="0.25">
      <c r="B3" s="27" t="s">
        <v>39</v>
      </c>
      <c r="C3" s="24"/>
      <c r="D3" s="24"/>
    </row>
    <row r="4" spans="2:4" ht="11.1" customHeight="1" x14ac:dyDescent="0.25">
      <c r="B4" s="33" t="s">
        <v>76</v>
      </c>
      <c r="C4" s="33">
        <v>150</v>
      </c>
      <c r="D4" s="33">
        <v>200</v>
      </c>
    </row>
    <row r="5" spans="2:4" ht="11.1" customHeight="1" x14ac:dyDescent="0.25">
      <c r="B5" s="19" t="s">
        <v>57</v>
      </c>
      <c r="C5" s="34">
        <v>15</v>
      </c>
      <c r="D5" s="34">
        <v>20</v>
      </c>
    </row>
    <row r="6" spans="2:4" ht="11.1" customHeight="1" x14ac:dyDescent="0.25">
      <c r="B6" s="19" t="s">
        <v>77</v>
      </c>
      <c r="C6" s="34">
        <v>13</v>
      </c>
      <c r="D6" s="34">
        <v>15</v>
      </c>
    </row>
    <row r="7" spans="2:4" ht="11.1" customHeight="1" x14ac:dyDescent="0.25">
      <c r="B7" s="19" t="s">
        <v>40</v>
      </c>
      <c r="C7" s="34">
        <v>90</v>
      </c>
      <c r="D7" s="34">
        <v>110</v>
      </c>
    </row>
    <row r="8" spans="2:4" ht="11.1" customHeight="1" x14ac:dyDescent="0.25">
      <c r="B8" s="19" t="s">
        <v>42</v>
      </c>
      <c r="C8" s="34">
        <v>21</v>
      </c>
      <c r="D8" s="34">
        <v>27</v>
      </c>
    </row>
    <row r="9" spans="2:4" ht="11.1" customHeight="1" x14ac:dyDescent="0.25">
      <c r="B9" s="19" t="s">
        <v>41</v>
      </c>
      <c r="C9" s="34">
        <v>3</v>
      </c>
      <c r="D9" s="34">
        <v>5</v>
      </c>
    </row>
    <row r="10" spans="2:4" ht="11.1" customHeight="1" x14ac:dyDescent="0.25">
      <c r="B10" s="19" t="s">
        <v>12</v>
      </c>
      <c r="C10" s="34">
        <v>4</v>
      </c>
      <c r="D10" s="34">
        <v>6</v>
      </c>
    </row>
    <row r="11" spans="2:4" ht="11.1" customHeight="1" x14ac:dyDescent="0.25">
      <c r="B11" s="28" t="s">
        <v>9</v>
      </c>
      <c r="C11" s="27">
        <v>180</v>
      </c>
      <c r="D11" s="27">
        <v>200</v>
      </c>
    </row>
    <row r="12" spans="2:4" ht="11.1" customHeight="1" x14ac:dyDescent="0.25">
      <c r="B12" s="19" t="s">
        <v>45</v>
      </c>
      <c r="C12" s="20">
        <v>0.3</v>
      </c>
      <c r="D12" s="20">
        <v>0.35</v>
      </c>
    </row>
    <row r="13" spans="2:4" ht="11.1" customHeight="1" x14ac:dyDescent="0.25">
      <c r="B13" s="19" t="s">
        <v>41</v>
      </c>
      <c r="C13" s="20">
        <v>6</v>
      </c>
      <c r="D13" s="20">
        <v>8</v>
      </c>
    </row>
    <row r="14" spans="2:4" ht="11.1" customHeight="1" x14ac:dyDescent="0.25">
      <c r="B14" s="19" t="s">
        <v>40</v>
      </c>
      <c r="C14" s="20">
        <v>92</v>
      </c>
      <c r="D14" s="20">
        <v>100</v>
      </c>
    </row>
    <row r="15" spans="2:4" ht="11.1" customHeight="1" x14ac:dyDescent="0.25">
      <c r="B15" s="28" t="s">
        <v>43</v>
      </c>
      <c r="C15" s="27">
        <v>35</v>
      </c>
      <c r="D15" s="27">
        <v>37</v>
      </c>
    </row>
    <row r="16" spans="2:4" ht="11.1" customHeight="1" x14ac:dyDescent="0.25">
      <c r="B16" s="19" t="s">
        <v>44</v>
      </c>
      <c r="C16" s="20">
        <v>20</v>
      </c>
      <c r="D16" s="20">
        <v>30</v>
      </c>
    </row>
    <row r="17" spans="2:4" ht="11.1" customHeight="1" x14ac:dyDescent="0.25">
      <c r="B17" s="19" t="s">
        <v>12</v>
      </c>
      <c r="C17" s="20">
        <v>5</v>
      </c>
      <c r="D17" s="20">
        <v>7</v>
      </c>
    </row>
    <row r="18" spans="2:4" ht="11.1" customHeight="1" x14ac:dyDescent="0.25">
      <c r="B18" s="28" t="s">
        <v>46</v>
      </c>
      <c r="C18" s="20"/>
      <c r="D18" s="20"/>
    </row>
    <row r="19" spans="2:4" ht="11.1" customHeight="1" x14ac:dyDescent="0.25">
      <c r="B19" s="28" t="s">
        <v>74</v>
      </c>
      <c r="C19" s="27">
        <v>150</v>
      </c>
      <c r="D19" s="27">
        <v>150</v>
      </c>
    </row>
    <row r="20" spans="2:4" ht="11.1" customHeight="1" x14ac:dyDescent="0.25">
      <c r="B20" s="28" t="s">
        <v>47</v>
      </c>
      <c r="C20" s="20"/>
      <c r="D20" s="20"/>
    </row>
    <row r="21" spans="2:4" ht="11.1" customHeight="1" x14ac:dyDescent="0.25">
      <c r="B21" s="27" t="s">
        <v>71</v>
      </c>
      <c r="C21" s="27">
        <v>40</v>
      </c>
      <c r="D21" s="27">
        <v>60</v>
      </c>
    </row>
    <row r="22" spans="2:4" ht="11.1" customHeight="1" x14ac:dyDescent="0.25">
      <c r="B22" s="19" t="s">
        <v>71</v>
      </c>
      <c r="C22" s="20">
        <v>73</v>
      </c>
      <c r="D22" s="20">
        <v>109</v>
      </c>
    </row>
    <row r="23" spans="2:4" ht="11.1" customHeight="1" x14ac:dyDescent="0.25">
      <c r="B23" s="27" t="s">
        <v>22</v>
      </c>
      <c r="C23" s="27">
        <v>160</v>
      </c>
      <c r="D23" s="27">
        <v>200</v>
      </c>
    </row>
    <row r="24" spans="2:4" ht="11.1" customHeight="1" x14ac:dyDescent="0.25">
      <c r="B24" s="19" t="s">
        <v>49</v>
      </c>
      <c r="C24" s="20">
        <v>64</v>
      </c>
      <c r="D24" s="20">
        <v>80</v>
      </c>
    </row>
    <row r="25" spans="2:4" ht="11.1" customHeight="1" x14ac:dyDescent="0.25">
      <c r="B25" s="19" t="s">
        <v>50</v>
      </c>
      <c r="C25" s="20">
        <v>6</v>
      </c>
      <c r="D25" s="20">
        <v>8</v>
      </c>
    </row>
    <row r="26" spans="2:4" ht="11.1" customHeight="1" x14ac:dyDescent="0.25">
      <c r="B26" s="19" t="s">
        <v>51</v>
      </c>
      <c r="C26" s="20">
        <v>8</v>
      </c>
      <c r="D26" s="20">
        <v>10</v>
      </c>
    </row>
    <row r="27" spans="2:4" ht="11.1" customHeight="1" x14ac:dyDescent="0.25">
      <c r="B27" s="19" t="s">
        <v>52</v>
      </c>
      <c r="C27" s="20">
        <v>8</v>
      </c>
      <c r="D27" s="20">
        <v>10</v>
      </c>
    </row>
    <row r="28" spans="2:4" ht="11.1" customHeight="1" x14ac:dyDescent="0.25">
      <c r="B28" s="19" t="s">
        <v>48</v>
      </c>
      <c r="C28" s="20">
        <v>2</v>
      </c>
      <c r="D28" s="20">
        <v>2.5</v>
      </c>
    </row>
    <row r="29" spans="2:4" ht="11.1" customHeight="1" x14ac:dyDescent="0.25">
      <c r="B29" s="19" t="s">
        <v>53</v>
      </c>
      <c r="C29" s="20">
        <v>27</v>
      </c>
      <c r="D29" s="20">
        <v>32.5</v>
      </c>
    </row>
    <row r="30" spans="2:4" ht="11.1" customHeight="1" x14ac:dyDescent="0.25">
      <c r="B30" s="19" t="s">
        <v>54</v>
      </c>
      <c r="C30" s="20">
        <v>32</v>
      </c>
      <c r="D30" s="20">
        <v>37</v>
      </c>
    </row>
    <row r="31" spans="2:4" ht="11.1" customHeight="1" x14ac:dyDescent="0.25">
      <c r="B31" s="27" t="s">
        <v>23</v>
      </c>
      <c r="C31" s="27">
        <v>120</v>
      </c>
      <c r="D31" s="27">
        <v>160</v>
      </c>
    </row>
    <row r="32" spans="2:4" ht="11.1" customHeight="1" x14ac:dyDescent="0.25">
      <c r="B32" s="19" t="s">
        <v>55</v>
      </c>
      <c r="C32" s="21">
        <v>61</v>
      </c>
      <c r="D32" s="20">
        <v>81</v>
      </c>
    </row>
    <row r="33" spans="2:4" ht="11.1" customHeight="1" x14ac:dyDescent="0.25">
      <c r="B33" s="19" t="s">
        <v>56</v>
      </c>
      <c r="C33" s="21">
        <v>90</v>
      </c>
      <c r="D33" s="20">
        <v>121</v>
      </c>
    </row>
    <row r="34" spans="2:4" ht="11.1" customHeight="1" x14ac:dyDescent="0.25">
      <c r="B34" s="19" t="s">
        <v>52</v>
      </c>
      <c r="C34" s="21">
        <v>12</v>
      </c>
      <c r="D34" s="20">
        <v>16</v>
      </c>
    </row>
    <row r="35" spans="2:4" ht="11.1" customHeight="1" x14ac:dyDescent="0.25">
      <c r="B35" s="19" t="s">
        <v>57</v>
      </c>
      <c r="C35" s="21">
        <v>6</v>
      </c>
      <c r="D35" s="20">
        <v>8</v>
      </c>
    </row>
    <row r="36" spans="2:4" ht="11.1" customHeight="1" x14ac:dyDescent="0.25">
      <c r="B36" s="19" t="s">
        <v>12</v>
      </c>
      <c r="C36" s="21">
        <v>3</v>
      </c>
      <c r="D36" s="20">
        <v>4</v>
      </c>
    </row>
    <row r="37" spans="2:4" ht="11.1" customHeight="1" x14ac:dyDescent="0.25">
      <c r="B37" s="28" t="s">
        <v>64</v>
      </c>
      <c r="C37" s="29">
        <v>15</v>
      </c>
      <c r="D37" s="23">
        <v>30</v>
      </c>
    </row>
    <row r="38" spans="2:4" ht="11.1" customHeight="1" x14ac:dyDescent="0.25">
      <c r="B38" s="19" t="s">
        <v>58</v>
      </c>
      <c r="C38" s="21">
        <v>2</v>
      </c>
      <c r="D38" s="20">
        <v>4</v>
      </c>
    </row>
    <row r="39" spans="2:4" ht="11.1" customHeight="1" x14ac:dyDescent="0.25">
      <c r="B39" s="19" t="s">
        <v>59</v>
      </c>
      <c r="C39" s="21">
        <v>4</v>
      </c>
      <c r="D39" s="20">
        <v>7.5</v>
      </c>
    </row>
    <row r="40" spans="2:4" ht="11.1" customHeight="1" x14ac:dyDescent="0.25">
      <c r="B40" s="19" t="s">
        <v>65</v>
      </c>
      <c r="C40" s="21">
        <v>3</v>
      </c>
      <c r="D40" s="20">
        <v>4</v>
      </c>
    </row>
    <row r="41" spans="2:4" ht="11.1" customHeight="1" x14ac:dyDescent="0.25">
      <c r="B41" s="27" t="s">
        <v>24</v>
      </c>
      <c r="C41" s="27">
        <v>150</v>
      </c>
      <c r="D41" s="27">
        <v>200</v>
      </c>
    </row>
    <row r="42" spans="2:4" ht="11.1" customHeight="1" x14ac:dyDescent="0.25">
      <c r="B42" s="19" t="s">
        <v>60</v>
      </c>
      <c r="C42" s="20">
        <v>15</v>
      </c>
      <c r="D42" s="20">
        <v>20</v>
      </c>
    </row>
    <row r="43" spans="2:4" ht="11.1" customHeight="1" x14ac:dyDescent="0.25">
      <c r="B43" s="19" t="s">
        <v>41</v>
      </c>
      <c r="C43" s="20">
        <v>6</v>
      </c>
      <c r="D43" s="20">
        <v>8</v>
      </c>
    </row>
    <row r="44" spans="2:4" ht="11.1" customHeight="1" x14ac:dyDescent="0.25">
      <c r="B44" s="27" t="s">
        <v>25</v>
      </c>
      <c r="C44" s="27">
        <v>40</v>
      </c>
      <c r="D44" s="27">
        <v>50</v>
      </c>
    </row>
    <row r="45" spans="2:4" ht="11.1" customHeight="1" x14ac:dyDescent="0.25">
      <c r="B45" s="27" t="s">
        <v>11</v>
      </c>
      <c r="C45" s="27">
        <v>20</v>
      </c>
      <c r="D45" s="27">
        <v>20</v>
      </c>
    </row>
    <row r="46" spans="2:4" ht="11.1" customHeight="1" x14ac:dyDescent="0.25">
      <c r="B46" s="28" t="s">
        <v>61</v>
      </c>
      <c r="C46" s="20"/>
      <c r="D46" s="20"/>
    </row>
    <row r="47" spans="2:4" ht="11.1" customHeight="1" x14ac:dyDescent="0.25">
      <c r="B47" s="28" t="s">
        <v>67</v>
      </c>
      <c r="C47" s="20">
        <v>200</v>
      </c>
      <c r="D47" s="20">
        <v>200</v>
      </c>
    </row>
    <row r="48" spans="2:4" ht="11.1" customHeight="1" x14ac:dyDescent="0.25">
      <c r="B48" s="19" t="s">
        <v>83</v>
      </c>
      <c r="C48" s="36">
        <v>7.5</v>
      </c>
      <c r="D48" s="38">
        <v>10</v>
      </c>
    </row>
    <row r="49" spans="2:4" ht="11.1" customHeight="1" x14ac:dyDescent="0.25">
      <c r="B49" s="19" t="s">
        <v>84</v>
      </c>
      <c r="C49" s="36">
        <v>10</v>
      </c>
      <c r="D49" s="38">
        <v>12</v>
      </c>
    </row>
    <row r="50" spans="2:4" ht="11.1" customHeight="1" x14ac:dyDescent="0.25">
      <c r="B50" s="19" t="s">
        <v>41</v>
      </c>
      <c r="C50" s="36">
        <v>6</v>
      </c>
      <c r="D50" s="38">
        <v>8</v>
      </c>
    </row>
    <row r="51" spans="2:4" ht="11.1" customHeight="1" x14ac:dyDescent="0.25">
      <c r="B51" s="27" t="s">
        <v>78</v>
      </c>
      <c r="C51" s="20">
        <v>20</v>
      </c>
      <c r="D51" s="20">
        <v>30</v>
      </c>
    </row>
    <row r="52" spans="2:4" ht="11.1" customHeight="1" x14ac:dyDescent="0.25">
      <c r="B52" s="22" t="s">
        <v>78</v>
      </c>
      <c r="C52" s="23">
        <v>22</v>
      </c>
      <c r="D52" s="20">
        <v>33</v>
      </c>
    </row>
    <row r="53" spans="2:4" ht="11.1" customHeight="1" x14ac:dyDescent="0.25">
      <c r="B53" s="27" t="s">
        <v>62</v>
      </c>
      <c r="C53" s="20"/>
      <c r="D53" s="20"/>
    </row>
    <row r="54" spans="2:4" ht="11.1" customHeight="1" x14ac:dyDescent="0.25">
      <c r="B54" s="27" t="s">
        <v>69</v>
      </c>
      <c r="C54" s="27">
        <v>40</v>
      </c>
      <c r="D54" s="27">
        <v>60</v>
      </c>
    </row>
    <row r="55" spans="2:4" ht="11.1" customHeight="1" x14ac:dyDescent="0.25">
      <c r="B55" s="22" t="s">
        <v>82</v>
      </c>
      <c r="C55" s="36">
        <f>D55/60*40</f>
        <v>54.666666666666671</v>
      </c>
      <c r="D55" s="35">
        <v>82</v>
      </c>
    </row>
    <row r="56" spans="2:4" ht="11.1" customHeight="1" x14ac:dyDescent="0.25">
      <c r="B56" s="22" t="s">
        <v>52</v>
      </c>
      <c r="C56" s="36">
        <f>D56/60*40</f>
        <v>12</v>
      </c>
      <c r="D56" s="35">
        <v>18</v>
      </c>
    </row>
    <row r="57" spans="2:4" ht="11.1" customHeight="1" x14ac:dyDescent="0.25">
      <c r="B57" s="22" t="s">
        <v>70</v>
      </c>
      <c r="C57" s="36">
        <f>D57/60*40</f>
        <v>23.333333333333336</v>
      </c>
      <c r="D57" s="20">
        <v>35</v>
      </c>
    </row>
    <row r="58" spans="2:4" ht="11.1" customHeight="1" x14ac:dyDescent="0.25">
      <c r="B58" s="22" t="s">
        <v>48</v>
      </c>
      <c r="C58" s="36">
        <f>D58/60*40</f>
        <v>2</v>
      </c>
      <c r="D58" s="37">
        <v>3</v>
      </c>
    </row>
    <row r="59" spans="2:4" ht="11.1" customHeight="1" x14ac:dyDescent="0.25">
      <c r="B59" s="27" t="s">
        <v>68</v>
      </c>
      <c r="C59" s="27">
        <v>120</v>
      </c>
      <c r="D59" s="27">
        <v>150</v>
      </c>
    </row>
    <row r="60" spans="2:4" ht="11.1" customHeight="1" x14ac:dyDescent="0.25">
      <c r="B60" s="24" t="s">
        <v>63</v>
      </c>
      <c r="C60" s="23">
        <v>135</v>
      </c>
      <c r="D60" s="20">
        <v>170</v>
      </c>
    </row>
    <row r="61" spans="2:4" ht="11.1" customHeight="1" x14ac:dyDescent="0.25">
      <c r="B61" s="24" t="s">
        <v>12</v>
      </c>
      <c r="C61" s="23">
        <v>4</v>
      </c>
      <c r="D61" s="20">
        <v>5</v>
      </c>
    </row>
    <row r="62" spans="2:4" ht="10.5" customHeight="1" x14ac:dyDescent="0.25">
      <c r="B62" s="31" t="s">
        <v>40</v>
      </c>
      <c r="C62" s="32">
        <v>20</v>
      </c>
      <c r="D62" s="32">
        <v>25</v>
      </c>
    </row>
    <row r="63" spans="2:4" ht="11.1" customHeight="1" x14ac:dyDescent="0.25">
      <c r="B63" s="27" t="s">
        <v>32</v>
      </c>
      <c r="C63" s="27">
        <v>150</v>
      </c>
      <c r="D63" s="27">
        <v>200</v>
      </c>
    </row>
    <row r="64" spans="2:4" ht="11.1" customHeight="1" x14ac:dyDescent="0.25">
      <c r="B64" s="19" t="s">
        <v>45</v>
      </c>
      <c r="C64" s="23">
        <v>0.2</v>
      </c>
      <c r="D64" s="20">
        <v>0.3</v>
      </c>
    </row>
    <row r="65" spans="2:4" ht="11.1" customHeight="1" x14ac:dyDescent="0.25">
      <c r="B65" s="19" t="s">
        <v>41</v>
      </c>
      <c r="C65" s="23">
        <v>6</v>
      </c>
      <c r="D65" s="20">
        <v>8</v>
      </c>
    </row>
    <row r="66" spans="2:4" ht="11.1" customHeight="1" x14ac:dyDescent="0.25">
      <c r="B66" s="27" t="s">
        <v>11</v>
      </c>
      <c r="C66" s="27">
        <v>20</v>
      </c>
      <c r="D66" s="27">
        <v>30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2024-11-11T22:37:51Z</dcterms:modified>
</cp:coreProperties>
</file>